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75" yWindow="465" windowWidth="18720" windowHeight="15540" tabRatio="814"/>
  </bookViews>
  <sheets>
    <sheet name="Family Tree" sheetId="13" r:id="rId1"/>
    <sheet name="Parents" sheetId="10" r:id="rId2"/>
    <sheet name="Paternal Grandparents" sheetId="18" r:id="rId3"/>
    <sheet name="Maternal Grandparents" sheetId="19" r:id="rId4"/>
    <sheet name="Paternal G Grandparents 1" sheetId="24" r:id="rId5"/>
    <sheet name="Paternal G Grandparents 2" sheetId="28" r:id="rId6"/>
    <sheet name="Maternal G Grandparents 1" sheetId="27" r:id="rId7"/>
    <sheet name="Maternal G Grandparents 2" sheetId="30" r:id="rId8"/>
  </sheets>
  <definedNames>
    <definedName name="end">Parents!$I:$M</definedName>
    <definedName name="Father">'Family Tree'!$E$11</definedName>
    <definedName name="FatherBirth">Parents!$C$12</definedName>
    <definedName name="FatherBirthLoc">Parents!$C$13</definedName>
    <definedName name="FatherDeath">Parents!$C$15</definedName>
    <definedName name="FatherDeathLoc">Parents!$C$16</definedName>
    <definedName name="Home">'Family Tree'!$B$19</definedName>
    <definedName name="MGFatherBirth">'Maternal Grandparents'!$C$12</definedName>
    <definedName name="MGFatherBirthLoc">'Maternal Grandparents'!$C$13</definedName>
    <definedName name="MGFatherDeath">'Maternal Grandparents'!$C$15</definedName>
    <definedName name="MGFatherDeathLoc">'Maternal Grandparents'!$C$16</definedName>
    <definedName name="MGGGrandfather1">'Family Tree'!$N$20</definedName>
    <definedName name="MGGGrandfather2">'Family Tree'!$N$24</definedName>
    <definedName name="MGGGrandfather3">'Family Tree'!$N$28</definedName>
    <definedName name="MGGGrandfather4">'Family Tree'!$N$32</definedName>
    <definedName name="MGGGrandmother1">'Family Tree'!$N$22</definedName>
    <definedName name="MGGGrandmother2">'Family Tree'!$N$26</definedName>
    <definedName name="MGGGrandmother3">'Family Tree'!$N$30</definedName>
    <definedName name="MGGGrandmother4">'Family Tree'!$N$34</definedName>
    <definedName name="MGGrandfather1">'Family Tree'!$K$21</definedName>
    <definedName name="MGGrandfather1Birth">'Maternal G Grandparents 1'!$C$12</definedName>
    <definedName name="MGGrandfather1BirthLoc">'Maternal G Grandparents 1'!$C$13</definedName>
    <definedName name="MGGrandfather1Death">'Maternal G Grandparents 1'!$C$15</definedName>
    <definedName name="MGGrandfather1DeathLoc">'Maternal G Grandparents 1'!$C$16</definedName>
    <definedName name="MGGrandfather2">'Family Tree'!$K$29</definedName>
    <definedName name="MGGrandfather2Birth">'Maternal G Grandparents 2'!$C$12</definedName>
    <definedName name="MGGrandfather2BirthLoc">'Maternal G Grandparents 2'!$C$13</definedName>
    <definedName name="MGGrandfather2Death">'Maternal G Grandparents 2'!$C$15</definedName>
    <definedName name="MGGrandfather2DeathLoc">'Maternal G Grandparents 2'!$C$16</definedName>
    <definedName name="MGGrandmother1">'Family Tree'!$K$25</definedName>
    <definedName name="MGGrandmother1Birth">'Maternal G Grandparents 1'!$G$12</definedName>
    <definedName name="MGGrandmother1BirthLoc">'Maternal G Grandparents 1'!$G$13</definedName>
    <definedName name="MGGrandmother1Death">'Maternal G Grandparents 1'!$G$15</definedName>
    <definedName name="MGGrandmother1DeathLoc">'Maternal G Grandparents 1'!$G$16</definedName>
    <definedName name="MGGrandmother2">'Family Tree'!$K$33</definedName>
    <definedName name="MGGrandmother2Birth">'Maternal G Grandparents 2'!$G$12</definedName>
    <definedName name="MGGrandmother2BirthLoc">'Maternal G Grandparents 2'!$G$13</definedName>
    <definedName name="MGGrandmother2Death">'Maternal G Grandparents 2'!$G$15</definedName>
    <definedName name="MGGrandmother2DeathLoc">'Maternal G Grandparents 2'!$G$16</definedName>
    <definedName name="MGGrandparents1">'Family Tree'!$K$23</definedName>
    <definedName name="MGGrandparents2">'Family Tree'!$K$31</definedName>
    <definedName name="MGMotherBirth">'Maternal Grandparents'!$G$12</definedName>
    <definedName name="MGMotherBirthLoc">'Maternal Grandparents'!$G$13</definedName>
    <definedName name="MGMotherDeath">'Maternal Grandparents'!$G$15</definedName>
    <definedName name="MGMotherDeathLoc">'Maternal Grandparents'!$G$16</definedName>
    <definedName name="MGrandfather">'Family Tree'!$H$23</definedName>
    <definedName name="MGrandmother">'Family Tree'!$H$31</definedName>
    <definedName name="MGrandparents">'Family Tree'!$H$27</definedName>
    <definedName name="Mother">'Family Tree'!$E$27</definedName>
    <definedName name="MotherBirth">Parents!$G$12</definedName>
    <definedName name="MotherBirthLoc">Parents!$G$13</definedName>
    <definedName name="MotherDeath">Parents!$G$15</definedName>
    <definedName name="MotherDeathLoc">Parents!$G$16</definedName>
    <definedName name="ParentsTree">'Family Tree'!$E$19</definedName>
    <definedName name="PGFatherBirth">'Paternal Grandparents'!$C$12</definedName>
    <definedName name="PGFatherBirthLoc">'Paternal Grandparents'!$C$13</definedName>
    <definedName name="PGFatherDeath">'Paternal Grandparents'!$C$15</definedName>
    <definedName name="PGFatherDeathLoc">'Paternal Grandparents'!$C$16</definedName>
    <definedName name="PGGGrandfather1">'Family Tree'!$N$4</definedName>
    <definedName name="PGGGrandfather2">'Family Tree'!$N$8</definedName>
    <definedName name="PGGGrandfather3">'Family Tree'!$N$12</definedName>
    <definedName name="PGGGrandfather4">'Family Tree'!$N$16</definedName>
    <definedName name="PGGGrandmother1">'Family Tree'!$N$6</definedName>
    <definedName name="PGGGrandmother2">'Family Tree'!$N$10</definedName>
    <definedName name="PGGGrandmother3">'Family Tree'!$N$14</definedName>
    <definedName name="PGGGrandmother4">'Family Tree'!$N$18</definedName>
    <definedName name="PGGrandfather1">'Family Tree'!$K$5</definedName>
    <definedName name="PGGrandfather1Birth">'Paternal G Grandparents 1'!$C$12</definedName>
    <definedName name="PGGrandfather1BirthLoc">'Paternal G Grandparents 1'!$C$13</definedName>
    <definedName name="PGGrandfather1Death">'Paternal G Grandparents 1'!$C$15</definedName>
    <definedName name="PGGrandfather1DeathLoc">'Paternal G Grandparents 1'!$C$16</definedName>
    <definedName name="PGGrandfather2">'Family Tree'!$K$13</definedName>
    <definedName name="PGGrandfather2Birth">'Paternal G Grandparents 2'!$C$12</definedName>
    <definedName name="PGGrandfather2BirthLoc">'Paternal G Grandparents 2'!$C$13</definedName>
    <definedName name="PGGrandfather2Death">'Paternal G Grandparents 2'!$C$15</definedName>
    <definedName name="PGGrandfather2DeathLoc">'Paternal G Grandparents 2'!$C$16</definedName>
    <definedName name="PGGrandmother1">'Family Tree'!$K$9</definedName>
    <definedName name="PGGrandmother1Birth">'Paternal G Grandparents 1'!$G$12</definedName>
    <definedName name="PGGrandmother1BirthLoc">'Paternal G Grandparents 1'!$G$13</definedName>
    <definedName name="PGGrandmother1Death">'Paternal G Grandparents 1'!$G$15</definedName>
    <definedName name="PGGrandmother1DeathLoc">'Paternal G Grandparents 1'!$G$16</definedName>
    <definedName name="PGGrandmother2">'Family Tree'!$K$17</definedName>
    <definedName name="PGGrandmother2Birth">'Paternal G Grandparents 2'!$G$12</definedName>
    <definedName name="PGGrandmother2BirthLoc">'Paternal G Grandparents 2'!$G$13</definedName>
    <definedName name="PGGrandmother2Death">'Paternal G Grandparents 2'!$G$15</definedName>
    <definedName name="PGGrandmother2DeathLoc">'Paternal G Grandparents 2'!$G$16</definedName>
    <definedName name="PGGrandparents1">'Family Tree'!$K$7</definedName>
    <definedName name="PGGrandparents2">'Family Tree'!$K$15</definedName>
    <definedName name="PGMotherBirth">'Paternal Grandparents'!$G$12</definedName>
    <definedName name="PGMotherBirthLoc">'Paternal Grandparents'!$G$13</definedName>
    <definedName name="PGMotherDeath">'Paternal Grandparents'!$G$15</definedName>
    <definedName name="PGMotherDeathLoc">'Paternal Grandparents'!$G$16</definedName>
    <definedName name="PGrandfather">'Family Tree'!$H$7</definedName>
    <definedName name="PGrandmother">'Family Tree'!$H$15</definedName>
    <definedName name="PGrandparents">'Family Tree'!$H$11</definedName>
    <definedName name="_xlnm.Print_Area" localSheetId="0">'Family Tree'!$B$1:$O$35</definedName>
    <definedName name="TreeName">'Family Tree'!$B$2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9" i="24" l="1"/>
  <c r="F38" i="24"/>
  <c r="F39" i="24"/>
  <c r="F40" i="24"/>
  <c r="F41" i="24"/>
  <c r="F37" i="24"/>
  <c r="F36" i="24"/>
  <c r="F35" i="24"/>
  <c r="H34" i="24"/>
  <c r="F33" i="24"/>
  <c r="F34" i="24"/>
  <c r="F32" i="24"/>
  <c r="H31" i="24"/>
  <c r="F31" i="24"/>
  <c r="F38" i="28" l="1"/>
  <c r="F39" i="28"/>
  <c r="F35" i="28"/>
  <c r="F34" i="28"/>
  <c r="C30" i="24" l="1"/>
  <c r="H35" i="28" l="1"/>
  <c r="F31" i="28" l="1"/>
  <c r="F32" i="28"/>
  <c r="F33" i="28"/>
  <c r="F36" i="28"/>
  <c r="F37" i="28"/>
  <c r="F32" i="27"/>
  <c r="F33" i="27"/>
  <c r="F34" i="27"/>
  <c r="F31" i="30"/>
  <c r="F30" i="30"/>
  <c r="C29" i="30"/>
  <c r="C30" i="28"/>
  <c r="F31" i="19"/>
  <c r="F32" i="19"/>
  <c r="F33" i="19"/>
  <c r="C30" i="27"/>
  <c r="H30" i="27"/>
  <c r="G30" i="27"/>
  <c r="F30" i="27"/>
  <c r="E30" i="27"/>
  <c r="F10" i="27"/>
  <c r="B10" i="27"/>
  <c r="E30" i="24"/>
  <c r="B10" i="28"/>
  <c r="F10" i="28"/>
  <c r="F10" i="24"/>
  <c r="B10" i="24"/>
  <c r="H29" i="30"/>
  <c r="G29" i="30"/>
  <c r="F29" i="30"/>
  <c r="E29" i="30"/>
  <c r="F10" i="30"/>
  <c r="B10" i="30"/>
  <c r="B1" i="30"/>
  <c r="H30" i="28"/>
  <c r="G30" i="28"/>
  <c r="F30" i="28"/>
  <c r="E30" i="28"/>
  <c r="B1" i="28"/>
  <c r="B1" i="27"/>
  <c r="H30" i="24"/>
  <c r="G30" i="24"/>
  <c r="F30" i="24"/>
  <c r="B1" i="24"/>
  <c r="H30" i="19"/>
  <c r="H29" i="18"/>
  <c r="F29" i="18"/>
  <c r="G30" i="19"/>
  <c r="E30" i="19"/>
  <c r="F30" i="19"/>
  <c r="C30" i="19"/>
  <c r="G29" i="18"/>
  <c r="E29" i="18"/>
  <c r="C29" i="18"/>
  <c r="F10" i="19"/>
  <c r="B10" i="19"/>
  <c r="B1" i="19"/>
  <c r="F10" i="18"/>
  <c r="B10" i="18"/>
  <c r="B1" i="18"/>
  <c r="F10" i="10"/>
  <c r="B10" i="10"/>
  <c r="C29" i="10"/>
</calcChain>
</file>

<file path=xl/sharedStrings.xml><?xml version="1.0" encoding="utf-8"?>
<sst xmlns="http://schemas.openxmlformats.org/spreadsheetml/2006/main" count="386" uniqueCount="234">
  <si>
    <t>Son</t>
  </si>
  <si>
    <t>Daughter</t>
  </si>
  <si>
    <t>BIRTH</t>
  </si>
  <si>
    <t>DEATH</t>
  </si>
  <si>
    <t xml:space="preserve"> Notes</t>
  </si>
  <si>
    <t>FAMILY TREE</t>
  </si>
  <si>
    <t>FATHER'S PARENTS</t>
  </si>
  <si>
    <t>MOTHER'S PARENTS</t>
  </si>
  <si>
    <t>CHILDREN</t>
  </si>
  <si>
    <t>NAME</t>
  </si>
  <si>
    <t>RELATIONSHIP</t>
  </si>
  <si>
    <t>BIRTH LOCATION</t>
  </si>
  <si>
    <t>DEATH LOCATION</t>
  </si>
  <si>
    <r>
      <t>Paternal GG Grandmother</t>
    </r>
    <r>
      <rPr>
        <sz val="16"/>
        <color theme="0"/>
        <rFont val="Calibri"/>
        <family val="2"/>
      </rPr>
      <t> </t>
    </r>
    <r>
      <rPr>
        <sz val="16"/>
        <color theme="0"/>
        <rFont val="Cambria"/>
        <family val="2"/>
        <scheme val="minor"/>
      </rPr>
      <t>1 </t>
    </r>
  </si>
  <si>
    <t>Paternal GG Grandmother 2 </t>
  </si>
  <si>
    <t>Estelle Beatrice Maud McAVEN</t>
  </si>
  <si>
    <t>Beatrice Hilda Eveline DERHAM</t>
  </si>
  <si>
    <t>Joseph Stanleigh McAVEN</t>
  </si>
  <si>
    <t>McAVEN - DERHAM</t>
  </si>
  <si>
    <t>10 June 1877</t>
  </si>
  <si>
    <t>Stockton, Durham, England.</t>
  </si>
  <si>
    <t>18 Jan 1882</t>
  </si>
  <si>
    <t>Isle of Wight, Hampshire, England</t>
  </si>
  <si>
    <t>29 July 1958</t>
  </si>
  <si>
    <t>Auckland, New Zealand</t>
  </si>
  <si>
    <t>1 Mar 1903</t>
  </si>
  <si>
    <t>Isle of Wight, Hampshire,England</t>
  </si>
  <si>
    <t>Stanleigh George West McAVEN</t>
  </si>
  <si>
    <t>18 Oct 1901</t>
  </si>
  <si>
    <t>6 Dec 1966</t>
  </si>
  <si>
    <t>Huia Derham McAVEN</t>
  </si>
  <si>
    <t>6 Nov 1908</t>
  </si>
  <si>
    <t>20 Nov 1980</t>
  </si>
  <si>
    <t>John (Jack) Longstaff McAVEN</t>
  </si>
  <si>
    <t>15 Feb 1969</t>
  </si>
  <si>
    <t>11 May 1910</t>
  </si>
  <si>
    <t>5 May 2000</t>
  </si>
  <si>
    <t>Barbara Elizabeth McAVEN</t>
  </si>
  <si>
    <t>Barking, Essex, England</t>
  </si>
  <si>
    <t>Napier, New Zealand</t>
  </si>
  <si>
    <t>Maureen Patricia McAVEN</t>
  </si>
  <si>
    <t>New Zealand</t>
  </si>
  <si>
    <t>4 Oct 1920</t>
  </si>
  <si>
    <t>13 April 1960</t>
  </si>
  <si>
    <t>St Heliers, Auckland, New Zealand</t>
  </si>
  <si>
    <t>Hannah LONGSTAFF</t>
  </si>
  <si>
    <t>William McAVEN</t>
  </si>
  <si>
    <t>Market Drayton, Shropshire</t>
  </si>
  <si>
    <t>Great Ayton, Yorkshire, England</t>
  </si>
  <si>
    <t>Darlington, Durham, England</t>
  </si>
  <si>
    <t>Ireland</t>
  </si>
  <si>
    <t>Abt 1823</t>
  </si>
  <si>
    <t>Market Drayton, Shropshire, England</t>
  </si>
  <si>
    <t>McAven - Derham</t>
  </si>
  <si>
    <t>1857</t>
  </si>
  <si>
    <t>Joseph LONGSTAFF</t>
  </si>
  <si>
    <t>Mary BAILES</t>
  </si>
  <si>
    <t>23 April 1820</t>
  </si>
  <si>
    <t>BAPTISED</t>
  </si>
  <si>
    <t>1 Aug 1824</t>
  </si>
  <si>
    <t>Stokesley, Yorkshire</t>
  </si>
  <si>
    <t>John Sibley DERHAM</t>
  </si>
  <si>
    <t>18 June 1855</t>
  </si>
  <si>
    <t>Cowes, Isle of Wight, Hampshire, England</t>
  </si>
  <si>
    <t>Augusta Jane WEST</t>
  </si>
  <si>
    <t>William is a Seaman Trinity Services</t>
  </si>
  <si>
    <t>Isle of Wight, Hampshire</t>
  </si>
  <si>
    <t>DEATH/BURIAL</t>
  </si>
  <si>
    <t>Littlehampton (East Preston) Sussex</t>
  </si>
  <si>
    <t>Elizabeth Eliza DERHAM</t>
  </si>
  <si>
    <t>William Arthur Reginald DERHAM</t>
  </si>
  <si>
    <t>28 Feb 1885/4 Mar 1885</t>
  </si>
  <si>
    <t>Harriet Emma MARSHALL</t>
  </si>
  <si>
    <t>BIRTH/BAPTISED</t>
  </si>
  <si>
    <t>6 Jul 1830/28 Nov 1830</t>
  </si>
  <si>
    <t>Christchurch, Hampshire, England</t>
  </si>
  <si>
    <t>1900</t>
  </si>
  <si>
    <t>1836/6 MAY 1838</t>
  </si>
  <si>
    <t>BIRTH/BAPTISM</t>
  </si>
  <si>
    <t>Freshwater, Hampshire, England</t>
  </si>
  <si>
    <t>1912</t>
  </si>
  <si>
    <t>Eliza Harriet DERHAM</t>
  </si>
  <si>
    <t>1858</t>
  </si>
  <si>
    <t>1861</t>
  </si>
  <si>
    <t>m. 19 Jan 1826 Christchurch, Hampshire</t>
  </si>
  <si>
    <t>William Henry WEST</t>
  </si>
  <si>
    <t>Abt 1808-1814</t>
  </si>
  <si>
    <t>Joseph and Beatrice married in East Cowes, Isle of Wight, Hampshire on 8 April 1901.</t>
  </si>
  <si>
    <t>27 July 1909 Joseph Stanleigh, Beatrice, Stanley, Estelle &amp; Huia arrive in Southampton from Wellington, on 'Tainui'.</t>
  </si>
  <si>
    <t xml:space="preserve">England Census 1911 lists McAven  family: Beatrice (Head), Stanleigh (son), Estelle, Huia &amp; Maureen at Maritana Church Road, Gurnard nr Cowes, Isle of Wight.      </t>
  </si>
  <si>
    <t xml:space="preserve">4 Feb 1910 Joseph McAven leaves London for Wellington on 'Ionic'.  Occupation listed as Civil Engineer.  1910 J S McAven living in Hawke's Bay, NZ. </t>
  </si>
  <si>
    <t>1915</t>
  </si>
  <si>
    <t>25 Aug 1977</t>
  </si>
  <si>
    <t>2 June 1857</t>
  </si>
  <si>
    <t xml:space="preserve">England &amp; Wales Census 1861 Market Drayton,  John Mcavan was a fish &amp; fruit dealer.  John (head) 54Y, b.Ireland, Mary 37Y, b Market Drayton, children all born in   </t>
  </si>
  <si>
    <t xml:space="preserve">Market Drayton: Henry  b 1841, John b.1846, Hannah b. 1849, William b. 1851, Hugh (Hubert) b. 1854,Mary/Kate b. 1856, Joseph b. 1861. </t>
  </si>
  <si>
    <t>1856/ 17 Nov 1861</t>
  </si>
  <si>
    <t>1865 28Y</t>
  </si>
  <si>
    <t>Cowes, Isle of Wight, Hampshire, England.</t>
  </si>
  <si>
    <t xml:space="preserve">Estelle travelled to UK on SS 'Corinthe' arr. 24 Nov 1922.  Her occupation on shipping manifest is Art Student.  Departed 25 Sept 1924 on 'Remuera' at Southampton for Wellington, NZ.  Occupation shown as Architects Tracer.     </t>
  </si>
  <si>
    <t>John McAVAN</t>
  </si>
  <si>
    <t>1868</t>
  </si>
  <si>
    <t>Walter James DERHAM</t>
  </si>
  <si>
    <t>1927</t>
  </si>
  <si>
    <t>Newport, Isle of Wight</t>
  </si>
  <si>
    <t>Titchfield, Hampshire</t>
  </si>
  <si>
    <t>East Cowes, Isle of Wight</t>
  </si>
  <si>
    <t>1862</t>
  </si>
  <si>
    <t xml:space="preserve">Charles John WEST </t>
  </si>
  <si>
    <t>1859</t>
  </si>
  <si>
    <t>m. 6 Dec 1832                                                      Freshwater, Isle of Wight, England</t>
  </si>
  <si>
    <t>1851 census: John Derham listed as fisherman and sons Thomas Derham as mariner,  George as fisherman.</t>
  </si>
  <si>
    <t>Yarmouth, Hampshire</t>
  </si>
  <si>
    <t>Thomas Hibberd DERHAM</t>
  </si>
  <si>
    <t>George Charles Alfred DERHAM</t>
  </si>
  <si>
    <t>Census 1891 lists Jane Derham (Lodging House Keeper) living at Adelaide Grove, Isle of Wight with chn Elizabeth, William and George. William West (her father) &amp; wife Emily also listed as living at Adelaide Grove.</t>
  </si>
  <si>
    <t>England &amp; Wales Census 1881,Bishop Wearmouth, Durham records William &amp; Hannah's birthplaces and age, Joseph Stanleigh McAven 3Y, Maud M 0Y.</t>
  </si>
  <si>
    <t>Census 1891, Great Ayton, records Joseph S &amp; Maud McAven living with grandmother Mary Longstaff (widow).</t>
  </si>
  <si>
    <t>Joseph and Mary married by banns at Crakehall, Bedale, North Yorkshire on 16 May 1844. Joseph was a tailor, his father was a Parish Clerk, and Richard Bailes was a farmer.</t>
  </si>
  <si>
    <t xml:space="preserve">John Longstaff (1761-1842) was Parish Clerk at Great Ayton for 42/47 years until his death. Joseph's baptism records John as Weaver &amp; Parish Clerk.            </t>
  </si>
  <si>
    <t>1861 Census, Stokesley, Great Ayton: Joseph, Mary, 6 children and Joseph's mother, Ann living at Post Office.  Joseph was Grocer , Postmaster &amp; Parish Clerk.</t>
  </si>
  <si>
    <t xml:space="preserve">Joseph drowned in a flood.  At time of his death, he was Assistant Overseer &amp; Parish Clerk for Gt Ayton.        </t>
  </si>
  <si>
    <t xml:space="preserve">1851 Census, Stokesley Great Ayton: Joseph was a Tailor &amp; Grocer.              </t>
  </si>
  <si>
    <t>m. Leslie Cecil BARKER 5 Jan 1927              at St Luke's Church, Mt Albert, Auckland.</t>
  </si>
  <si>
    <r>
      <rPr>
        <sz val="16"/>
        <color theme="0"/>
        <rFont val="Cambria (Body)"/>
      </rPr>
      <t>Ann WILKINSON</t>
    </r>
    <r>
      <rPr>
        <sz val="14"/>
        <color theme="0"/>
        <rFont val="Cambria"/>
        <family val="2"/>
        <scheme val="minor"/>
      </rPr>
      <t xml:space="preserve">           b. 1775 Stockton, Durham   d. 17.5.1862 Great Ayton, Yorks.</t>
    </r>
  </si>
  <si>
    <t>Mary LONGSTAFF</t>
  </si>
  <si>
    <t>Elizabeth LONGSTAFF</t>
  </si>
  <si>
    <t>John LONGSTAFF</t>
  </si>
  <si>
    <t>Thomas LONGSTAFF</t>
  </si>
  <si>
    <t>James DERHAM m. Elizabeth SIBLEY on 14.11.1786 at Holdenhurst, Dorset, England.</t>
  </si>
  <si>
    <t>28 June 1851</t>
  </si>
  <si>
    <t xml:space="preserve">Margaret (Mary) WEBB </t>
  </si>
  <si>
    <t>Joseph WEBB</t>
  </si>
  <si>
    <t xml:space="preserve">William McAven and Hannah Longstaff married in Stockton on Tees, Durham, England 11 Dec 1876.  William was a stone mason. They divorced 24 Nov 1891.      </t>
  </si>
  <si>
    <t>John &amp; Mary's births calculated from England &amp; Wales censuses 1861-1881.</t>
  </si>
  <si>
    <t xml:space="preserve">Several variations on spelling of McAven/McAvan/McAvann/McEvann:       </t>
  </si>
  <si>
    <t xml:space="preserve">England &amp; Wales Census 1871 Market Drayton: William 19Y, son of John Mcavan 63Y &amp; Mary 47Y. John was a fish dealer.      </t>
  </si>
  <si>
    <t>Hugh McAVANN</t>
  </si>
  <si>
    <t xml:space="preserve">  John McAvann &amp; Margaret Webb were married in the Parish Church at Market Drayton on 28 June 1840. Margaret was 17years old.  John was 'full age'.</t>
  </si>
  <si>
    <t xml:space="preserve">William married Emily Baker at Northwood, Hampshire  in 1871.						</t>
  </si>
  <si>
    <t>m. 14.5.1814, Great Ayton, Yorkshire.</t>
  </si>
  <si>
    <t>William WEST b. abt 1800                           at Fareham, Hampshire</t>
  </si>
  <si>
    <t>Eliza b. abt 1808                                             at Romney, Hampshire</t>
  </si>
  <si>
    <t>1 May 1907 Beatrice, Stanleigh G &amp; Estelle McAven leave Liverpool on 'Rippingham Grange' for Wellington, NZ.</t>
  </si>
  <si>
    <t xml:space="preserve"> 9 July 1914  Beatrice, Stanleigh G, Estelle, Huia leave London on 'Remuera' for Wellington, NZ.       </t>
  </si>
  <si>
    <t>26 May 1833</t>
  </si>
  <si>
    <t>Richard BAILES bap15.4.1792, d. 22.4.1870, Ayton, Yorkshire.</t>
  </si>
  <si>
    <t>16 June/July 1864</t>
  </si>
  <si>
    <t>Stockton, Durham, England (buried Gt Ayton)</t>
  </si>
  <si>
    <t>John DERHAM bap. 16.4.1797                d. 1881 Christchurch, Hampshire</t>
  </si>
  <si>
    <t>25 Mar 1929</t>
  </si>
  <si>
    <t>14 April 1906</t>
  </si>
  <si>
    <t>Gurnard, Isle of Wight</t>
  </si>
  <si>
    <t>Census 1881 John Sibley is listed as mariner. He drowned aged 28. Buried in Kingston Cemetery, East Cowes, Isle of Wight.</t>
  </si>
  <si>
    <t>Harriet DENHAM  b. 26.1.1812,            d. 1887 Isle of Wight.</t>
  </si>
  <si>
    <t>Elizabeth WEST mar. George Hibberd DERHAM 1883</t>
  </si>
  <si>
    <t>Gerorge Hibberd DERHAM mar. Elizabeth WEST 1883</t>
  </si>
  <si>
    <t>July-Sept 1889 Market Drayton, Shropshire.</t>
  </si>
  <si>
    <t>Census 1851: West and Benjafield families both live on South Street, Titchfield.</t>
  </si>
  <si>
    <t>1 June 1837</t>
  </si>
  <si>
    <t>West Stower, Dorset, England</t>
  </si>
  <si>
    <t>William Henry and Tabitha married at Fareham, Hampshire 30 Oct 1854.</t>
  </si>
  <si>
    <t>Census 1911 lists Jane Derham living at Adelaide Grove with her father, William West and sister Elizabeth Derham.</t>
  </si>
  <si>
    <t>Tabitha (Sarah) BENJAFIELD</t>
  </si>
  <si>
    <t>Eliza HIBBARD  bap. 17 Nov 1805 Southampton , d. 1877 Christchurch, Hampshire.</t>
  </si>
  <si>
    <t>Richard HIBBARD m. Hannah MILLS  on 26 Apr 1791 at North Tidworth Parish Church, Wiltshire..</t>
  </si>
  <si>
    <t>BAPTISM</t>
  </si>
  <si>
    <t>10 Jan 1846</t>
  </si>
  <si>
    <t>3 May 1848</t>
  </si>
  <si>
    <t>2 May 1855</t>
  </si>
  <si>
    <t>21 Jan 1853</t>
  </si>
  <si>
    <t>Jane LONGSTAFF</t>
  </si>
  <si>
    <t>1 Jan 1862</t>
  </si>
  <si>
    <t>28 Sept 1850</t>
  </si>
  <si>
    <t>20 June 1859</t>
  </si>
  <si>
    <t>Anne LONGSTAFF</t>
  </si>
  <si>
    <t>James LONGSTAFF</t>
  </si>
  <si>
    <t>11 Oct 1865</t>
  </si>
  <si>
    <t>Edward LONGSTAFF</t>
  </si>
  <si>
    <t>10 NOV 1869</t>
  </si>
  <si>
    <t>Auckland (cremated Purewa)</t>
  </si>
  <si>
    <t>John BENJAFIELD mar. Jane TULK in 1784, Wincanton, Somerset.</t>
  </si>
  <si>
    <t>Elizabeth BENJAFIELD born 6 June 1802, Wincanton, Somerset</t>
  </si>
  <si>
    <t>mar. 1822, Henstridge, Somerset.</t>
  </si>
  <si>
    <t>1854</t>
  </si>
  <si>
    <t>Mother Mary SIMPSON (No father on baptism)</t>
  </si>
  <si>
    <t>12 Jan 1881 (baptised)</t>
  </si>
  <si>
    <t>Loftus, Yorkshire</t>
  </si>
  <si>
    <t>20 Oct 1896</t>
  </si>
  <si>
    <t>22 Oct 1889</t>
  </si>
  <si>
    <r>
      <t xml:space="preserve">John LONGSTAFF   </t>
    </r>
    <r>
      <rPr>
        <sz val="14"/>
        <color theme="0"/>
        <rFont val="Cambria (Body)"/>
      </rPr>
      <t>b. 15.3.1761  Gt Ayton, Yorkshire,   d. 21.4.1842    Great Ayton.</t>
    </r>
  </si>
  <si>
    <t>8 Aug 1914</t>
  </si>
  <si>
    <r>
      <t xml:space="preserve">John MARSHALL                                             </t>
    </r>
    <r>
      <rPr>
        <sz val="14"/>
        <color theme="0"/>
        <rFont val="Cambria (Body)"/>
      </rPr>
      <t>b. 1811, d. 28 Apr 1838, Isle of Wight, Hampshire.</t>
    </r>
  </si>
  <si>
    <t>1871 census: Thomas, Harriet Emma and family living next door to Harriet Chambers (Harriet Emma's mother)</t>
  </si>
  <si>
    <t>BIRTH/BAP</t>
  </si>
  <si>
    <t>9 July 1878 /      6 July 1879</t>
  </si>
  <si>
    <t>Richard BAILES m. Sarah ATKINSON 25.Dec 1786, Stainton, Yorks.</t>
  </si>
  <si>
    <r>
      <t xml:space="preserve">Esther SIMPSON </t>
    </r>
    <r>
      <rPr>
        <sz val="12"/>
        <color theme="0"/>
        <rFont val="Cambria (Body)"/>
      </rPr>
      <t>bap.17.5.1786 Brotton, Yorkshire,         bur. 19.5.1866 Great Ayton, Yorkshire.</t>
    </r>
  </si>
  <si>
    <t>Henry McAVAN</t>
  </si>
  <si>
    <t>1841</t>
  </si>
  <si>
    <t>1910</t>
  </si>
  <si>
    <t>1843</t>
  </si>
  <si>
    <t>Catherine McEVANN</t>
  </si>
  <si>
    <t>1845</t>
  </si>
  <si>
    <t>1846</t>
  </si>
  <si>
    <t>1920</t>
  </si>
  <si>
    <t>Hannah McEVANN</t>
  </si>
  <si>
    <t>1849</t>
  </si>
  <si>
    <t>Hughbert (Hubert) McAVANN</t>
  </si>
  <si>
    <t>Joseph McEVANN</t>
  </si>
  <si>
    <t>1853</t>
  </si>
  <si>
    <t>Mary McEVANN</t>
  </si>
  <si>
    <t>Joseph Ezra McAVAN</t>
  </si>
  <si>
    <t>1860</t>
  </si>
  <si>
    <t>1863</t>
  </si>
  <si>
    <t>Agnes McAVAN</t>
  </si>
  <si>
    <t>1864</t>
  </si>
  <si>
    <t>Leonard McAVAN</t>
  </si>
  <si>
    <t>Tabitha is daughter of William &amp; Jane TULK</t>
  </si>
  <si>
    <t>John is son of John and Elizabeth BENJAFIELD, Wincanton.</t>
  </si>
  <si>
    <t>George BENJAFIELD bap. 25.12.1800, Wincanton, Somerset.</t>
  </si>
  <si>
    <t>Samuel BENJAFIELD mar. Tabitha TULK 27.9.1789, Wincanton, Somerset.</t>
  </si>
  <si>
    <t>Jane is daughter of William and Tabitha TULK, Wincanton</t>
  </si>
  <si>
    <t>9 Oct 1923</t>
  </si>
  <si>
    <t xml:space="preserve">Maud Mary McAVEN </t>
  </si>
  <si>
    <t>Sarah McEVANN</t>
  </si>
  <si>
    <t>John Sibley and Augusta Jane married at Portsea Island, Hampshire, England in 31 Dec 1877.</t>
  </si>
  <si>
    <t>b. 1879 bap. 29 Feb 1880</t>
  </si>
  <si>
    <t>1884</t>
  </si>
  <si>
    <t>Thomas Marshall DERHAM mar. Frances Mary HINDS 1874</t>
  </si>
  <si>
    <t>Thomas and Harriet married at All Saints, Freshwater, Isle of Wight 16 May 1853.</t>
  </si>
  <si>
    <t xml:space="preserve">Harriet is daughter of John &amp; Hannah </t>
  </si>
  <si>
    <t>m. 16.3.1799, Great Ayton, Yorkshire.</t>
  </si>
  <si>
    <t xml:space="preserve">1891 Census  records Joseph S &amp; Maud McAven living with Mary Longstaff (widow).       </t>
  </si>
</sst>
</file>

<file path=xl/styles.xml><?xml version="1.0" encoding="utf-8"?>
<styleSheet xmlns="http://schemas.openxmlformats.org/spreadsheetml/2006/main" xmlns:mc="http://schemas.openxmlformats.org/markup-compatibility/2006" xmlns:x14ac="http://schemas.microsoft.com/office/spreadsheetml/2009/9/ac" mc:Ignorable="x14ac">
  <fonts count="46">
    <font>
      <sz val="11"/>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2"/>
      <color theme="1"/>
      <name val="Cambria"/>
      <family val="2"/>
      <scheme val="minor"/>
    </font>
    <font>
      <sz val="11"/>
      <color theme="1"/>
      <name val="Cambria"/>
      <family val="1"/>
      <scheme val="major"/>
    </font>
    <font>
      <b/>
      <sz val="11"/>
      <color theme="0"/>
      <name val="Cambria"/>
      <family val="1"/>
      <scheme val="major"/>
    </font>
    <font>
      <u/>
      <sz val="11"/>
      <color theme="10"/>
      <name val="Cambria"/>
      <family val="1"/>
      <scheme val="major"/>
    </font>
    <font>
      <i/>
      <sz val="11"/>
      <color theme="1"/>
      <name val="Cambria"/>
      <family val="1"/>
      <scheme val="major"/>
    </font>
    <font>
      <sz val="11"/>
      <color theme="1"/>
      <name val="Calibri"/>
      <family val="2"/>
    </font>
    <font>
      <sz val="36"/>
      <color theme="4"/>
      <name val="Cambria"/>
      <family val="2"/>
      <scheme val="major"/>
    </font>
    <font>
      <sz val="11"/>
      <color theme="3"/>
      <name val="Cambria"/>
      <family val="2"/>
      <scheme val="minor"/>
    </font>
    <font>
      <u/>
      <sz val="11"/>
      <color theme="3"/>
      <name val="Cambria"/>
      <family val="2"/>
      <scheme val="minor"/>
    </font>
    <font>
      <b/>
      <sz val="48"/>
      <color theme="1" tint="0.14999847407452621"/>
      <name val="Cambria"/>
      <family val="1"/>
      <scheme val="major"/>
    </font>
    <font>
      <sz val="46"/>
      <color theme="1" tint="0.14996795556505021"/>
      <name val="Cambria"/>
      <family val="2"/>
      <scheme val="major"/>
    </font>
    <font>
      <b/>
      <sz val="46"/>
      <color theme="1" tint="0.14996795556505021"/>
      <name val="Cambria"/>
      <family val="1"/>
      <scheme val="major"/>
    </font>
    <font>
      <b/>
      <sz val="14"/>
      <color indexed="63" tint="0.14999847407452621"/>
      <name val="Cambria"/>
      <family val="1"/>
      <scheme val="major"/>
    </font>
    <font>
      <sz val="46"/>
      <color theme="1" tint="0.14996795556505021"/>
      <name val="Cambria"/>
      <family val="2"/>
      <scheme val="minor"/>
    </font>
    <font>
      <b/>
      <sz val="46"/>
      <color theme="1" tint="0.14996795556505021"/>
      <name val="Cambria"/>
      <family val="1"/>
      <scheme val="minor"/>
    </font>
    <font>
      <b/>
      <sz val="46"/>
      <color indexed="63" tint="0.14996795556505021"/>
      <name val="Cambria"/>
      <family val="1"/>
      <scheme val="minor"/>
    </font>
    <font>
      <b/>
      <sz val="16"/>
      <color theme="1" tint="0.14999847407452621"/>
      <name val="Cambria"/>
      <family val="1"/>
      <scheme val="major"/>
    </font>
    <font>
      <sz val="16"/>
      <color theme="0"/>
      <name val="Cambria"/>
      <family val="2"/>
      <scheme val="minor"/>
    </font>
    <font>
      <b/>
      <sz val="14"/>
      <color theme="0"/>
      <name val="Cambria"/>
      <family val="1"/>
      <scheme val="major"/>
    </font>
    <font>
      <sz val="12"/>
      <color theme="6"/>
      <name val="Cambria"/>
      <family val="2"/>
      <scheme val="minor"/>
    </font>
    <font>
      <sz val="12"/>
      <color theme="1"/>
      <name val="Cambria"/>
      <family val="2"/>
      <scheme val="minor"/>
    </font>
    <font>
      <sz val="16"/>
      <color theme="0"/>
      <name val="Calibri"/>
      <family val="2"/>
    </font>
    <font>
      <sz val="14"/>
      <color theme="1"/>
      <name val="Cambria"/>
      <family val="2"/>
      <scheme val="minor"/>
    </font>
    <font>
      <sz val="14"/>
      <color theme="1"/>
      <name val="Cambria (Body)"/>
    </font>
    <font>
      <sz val="14"/>
      <color theme="0"/>
      <name val="Cambria"/>
      <family val="2"/>
      <scheme val="minor"/>
    </font>
    <font>
      <sz val="16"/>
      <color theme="0"/>
      <name val="Cambria (Body)"/>
    </font>
    <font>
      <sz val="14"/>
      <color theme="0"/>
      <name val="Cambria (Body)"/>
    </font>
    <font>
      <sz val="8"/>
      <name val="Cambria"/>
      <family val="2"/>
      <scheme val="minor"/>
    </font>
    <font>
      <sz val="12"/>
      <color theme="1"/>
      <name val="Cambria"/>
      <family val="1"/>
      <scheme val="minor"/>
    </font>
    <font>
      <sz val="12"/>
      <color theme="1"/>
      <name val="Cambria (Body)_x0000_"/>
    </font>
    <font>
      <sz val="12"/>
      <color theme="6"/>
      <name val="Cambria"/>
      <family val="1"/>
      <scheme val="minor"/>
    </font>
    <font>
      <sz val="12"/>
      <color theme="0"/>
      <name val="Cambria"/>
      <family val="2"/>
      <scheme val="minor"/>
    </font>
    <font>
      <sz val="12"/>
      <color theme="0"/>
      <name val="Cambria (Body)"/>
    </font>
    <font>
      <sz val="12"/>
      <color rgb="FF405059"/>
      <name val="Cambria"/>
      <family val="2"/>
      <scheme val="minor"/>
    </font>
    <font>
      <sz val="11"/>
      <color rgb="FFFF0000"/>
      <name val="Cambria"/>
      <family val="2"/>
      <scheme val="minor"/>
    </font>
  </fonts>
  <fills count="10">
    <fill>
      <patternFill patternType="none"/>
    </fill>
    <fill>
      <patternFill patternType="gray125"/>
    </fill>
    <fill>
      <patternFill patternType="solid">
        <fgColor theme="4"/>
        <bgColor indexed="64"/>
      </patternFill>
    </fill>
    <fill>
      <patternFill patternType="solid">
        <fgColor theme="6"/>
        <bgColor indexed="64"/>
      </patternFill>
    </fill>
    <fill>
      <patternFill patternType="solid">
        <fgColor theme="1" tint="0.14999847407452621"/>
        <bgColor indexed="64"/>
      </patternFill>
    </fill>
    <fill>
      <patternFill patternType="solid">
        <fgColor theme="5"/>
        <bgColor indexed="64"/>
      </patternFill>
    </fill>
    <fill>
      <patternFill patternType="solid">
        <fgColor theme="7"/>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s>
  <borders count="19">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theme="4"/>
      </right>
      <top/>
      <bottom/>
      <diagonal/>
    </border>
    <border>
      <left style="thin">
        <color theme="5"/>
      </left>
      <right/>
      <top/>
      <bottom/>
      <diagonal/>
    </border>
    <border>
      <left style="thin">
        <color theme="6"/>
      </left>
      <right/>
      <top/>
      <bottom/>
      <diagonal/>
    </border>
    <border>
      <left style="thin">
        <color theme="1" tint="0.14990691854609822"/>
      </left>
      <right/>
      <top/>
      <bottom/>
      <diagonal/>
    </border>
    <border>
      <left/>
      <right/>
      <top/>
      <bottom style="thin">
        <color theme="1" tint="0.14996795556505021"/>
      </bottom>
      <diagonal/>
    </border>
    <border>
      <left/>
      <right style="thin">
        <color theme="1" tint="0.14990691854609822"/>
      </right>
      <top/>
      <bottom/>
      <diagonal/>
    </border>
    <border>
      <left style="thin">
        <color auto="1"/>
      </left>
      <right style="thin">
        <color auto="1"/>
      </right>
      <top/>
      <bottom/>
      <diagonal/>
    </border>
    <border>
      <left/>
      <right style="thin">
        <color auto="1"/>
      </right>
      <top/>
      <bottom/>
      <diagonal/>
    </border>
    <border>
      <left style="thin">
        <color indexed="64"/>
      </left>
      <right/>
      <top/>
      <bottom/>
      <diagonal/>
    </border>
    <border>
      <left style="thin">
        <color rgb="FF808080"/>
      </left>
      <right style="thin">
        <color rgb="FF808080"/>
      </right>
      <top style="thin">
        <color rgb="FF808080"/>
      </top>
      <bottom style="thin">
        <color rgb="FF808080"/>
      </bottom>
      <diagonal/>
    </border>
  </borders>
  <cellStyleXfs count="5">
    <xf numFmtId="0" fontId="0" fillId="0" borderId="0"/>
    <xf numFmtId="0" fontId="30" fillId="0" borderId="0" applyNumberFormat="0" applyFill="0" applyBorder="0" applyAlignment="0" applyProtection="0"/>
    <xf numFmtId="0" fontId="21" fillId="0" borderId="0" applyNumberFormat="0" applyFill="0" applyBorder="0" applyAlignment="0" applyProtection="0"/>
    <xf numFmtId="0" fontId="24" fillId="0" borderId="0" applyNumberFormat="0" applyFill="0" applyAlignment="0" applyProtection="0"/>
    <xf numFmtId="0" fontId="30" fillId="7" borderId="0" applyNumberFormat="0" applyFill="0" applyBorder="0" applyAlignment="0" applyProtection="0"/>
  </cellStyleXfs>
  <cellXfs count="152">
    <xf numFmtId="0" fontId="0" fillId="0" borderId="0" xfId="0"/>
    <xf numFmtId="0" fontId="0" fillId="0" borderId="0" xfId="0" applyAlignment="1">
      <alignment vertical="center"/>
    </xf>
    <xf numFmtId="0" fontId="0" fillId="0" borderId="0" xfId="0" applyBorder="1"/>
    <xf numFmtId="0" fontId="0" fillId="0" borderId="0" xfId="0" applyFont="1"/>
    <xf numFmtId="0" fontId="0" fillId="0" borderId="0" xfId="0" applyBorder="1" applyAlignment="1">
      <alignment vertical="center"/>
    </xf>
    <xf numFmtId="0" fontId="0" fillId="0" borderId="0" xfId="0" applyFont="1" applyFill="1" applyBorder="1" applyAlignment="1">
      <alignment vertical="center"/>
    </xf>
    <xf numFmtId="0" fontId="0" fillId="0" borderId="9" xfId="0" applyBorder="1"/>
    <xf numFmtId="0" fontId="0" fillId="0" borderId="10" xfId="0" applyBorder="1"/>
    <xf numFmtId="0" fontId="0" fillId="0" borderId="11" xfId="0" applyBorder="1"/>
    <xf numFmtId="0" fontId="0" fillId="0" borderId="12" xfId="0" applyBorder="1"/>
    <xf numFmtId="0" fontId="0" fillId="0" borderId="12" xfId="0" applyBorder="1" applyAlignment="1"/>
    <xf numFmtId="0" fontId="0" fillId="7" borderId="12" xfId="0" applyFill="1" applyBorder="1"/>
    <xf numFmtId="0" fontId="30" fillId="0" borderId="0" xfId="0" applyFont="1" applyFill="1" applyBorder="1" applyAlignment="1">
      <alignment vertical="center" wrapText="1"/>
    </xf>
    <xf numFmtId="0" fontId="23" fillId="8" borderId="1" xfId="0" applyFont="1" applyFill="1" applyBorder="1"/>
    <xf numFmtId="0" fontId="0" fillId="8" borderId="2" xfId="0" applyFill="1" applyBorder="1"/>
    <xf numFmtId="0" fontId="0" fillId="8" borderId="3" xfId="0" applyFill="1" applyBorder="1"/>
    <xf numFmtId="0" fontId="0" fillId="8" borderId="0" xfId="0" applyFill="1"/>
    <xf numFmtId="0" fontId="12" fillId="8" borderId="4" xfId="0" applyFont="1" applyFill="1" applyBorder="1"/>
    <xf numFmtId="0" fontId="12" fillId="8" borderId="6" xfId="0" applyFont="1" applyFill="1" applyBorder="1"/>
    <xf numFmtId="0" fontId="15" fillId="8" borderId="7" xfId="0" applyFont="1" applyFill="1" applyBorder="1" applyAlignment="1">
      <alignment horizontal="left" indent="2"/>
    </xf>
    <xf numFmtId="0" fontId="12" fillId="8" borderId="8" xfId="0" applyFont="1" applyFill="1" applyBorder="1"/>
    <xf numFmtId="0" fontId="12" fillId="8" borderId="4" xfId="0" applyFont="1" applyFill="1" applyBorder="1" applyAlignment="1">
      <alignment horizontal="left" indent="1"/>
    </xf>
    <xf numFmtId="0" fontId="18" fillId="8" borderId="0" xfId="0" applyFont="1" applyFill="1" applyBorder="1" applyAlignment="1">
      <alignment horizontal="left"/>
    </xf>
    <xf numFmtId="0" fontId="18" fillId="8" borderId="5" xfId="0" applyFont="1" applyFill="1" applyBorder="1" applyAlignment="1">
      <alignment horizontal="left"/>
    </xf>
    <xf numFmtId="0" fontId="15" fillId="8" borderId="8" xfId="0" applyFont="1" applyFill="1" applyBorder="1" applyAlignment="1">
      <alignment horizontal="left" indent="2"/>
    </xf>
    <xf numFmtId="0" fontId="22" fillId="0" borderId="0" xfId="2" applyFont="1" applyFill="1" applyBorder="1" applyAlignment="1">
      <alignment vertical="center"/>
    </xf>
    <xf numFmtId="0" fontId="0" fillId="0" borderId="0" xfId="0" applyFill="1"/>
    <xf numFmtId="0" fontId="20" fillId="0" borderId="0" xfId="0" applyFont="1" applyFill="1" applyBorder="1" applyAlignment="1">
      <alignment vertical="center"/>
    </xf>
    <xf numFmtId="0" fontId="25" fillId="0" borderId="0" xfId="3" applyFont="1" applyFill="1" applyAlignment="1"/>
    <xf numFmtId="0" fontId="17" fillId="0" borderId="0" xfId="2" applyFont="1" applyFill="1" applyAlignment="1"/>
    <xf numFmtId="0" fontId="24" fillId="0" borderId="13" xfId="3" applyFill="1" applyBorder="1" applyAlignment="1">
      <alignment vertical="top"/>
    </xf>
    <xf numFmtId="0" fontId="12" fillId="0" borderId="13" xfId="0" applyFont="1" applyFill="1" applyBorder="1"/>
    <xf numFmtId="0" fontId="12" fillId="0" borderId="0" xfId="0" applyFont="1" applyFill="1"/>
    <xf numFmtId="0" fontId="16" fillId="0" borderId="0" xfId="0" applyFont="1" applyFill="1" applyAlignment="1">
      <alignment vertical="center"/>
    </xf>
    <xf numFmtId="0" fontId="12" fillId="0" borderId="0" xfId="0" applyNumberFormat="1" applyFont="1" applyFill="1"/>
    <xf numFmtId="0" fontId="27" fillId="0" borderId="0" xfId="0" applyFont="1" applyFill="1"/>
    <xf numFmtId="0" fontId="13" fillId="0" borderId="0" xfId="0" applyFont="1" applyFill="1"/>
    <xf numFmtId="0" fontId="13" fillId="0" borderId="0" xfId="0" applyNumberFormat="1" applyFont="1" applyFill="1"/>
    <xf numFmtId="0" fontId="14" fillId="0" borderId="0" xfId="1" applyFont="1" applyFill="1" applyAlignment="1">
      <alignment horizontal="left" indent="1"/>
    </xf>
    <xf numFmtId="0" fontId="12" fillId="0" borderId="0" xfId="0" applyFont="1" applyFill="1" applyAlignment="1">
      <alignment horizontal="left" indent="1"/>
    </xf>
    <xf numFmtId="0" fontId="26" fillId="0" borderId="0" xfId="3" applyFont="1" applyFill="1" applyAlignment="1"/>
    <xf numFmtId="0" fontId="0" fillId="0" borderId="13" xfId="0" applyFill="1" applyBorder="1"/>
    <xf numFmtId="0" fontId="0" fillId="0" borderId="0" xfId="0" applyFill="1" applyBorder="1"/>
    <xf numFmtId="0" fontId="12" fillId="0" borderId="0" xfId="0" applyFont="1" applyFill="1" applyBorder="1"/>
    <xf numFmtId="0" fontId="15" fillId="0" borderId="0" xfId="0" applyFont="1" applyFill="1" applyBorder="1" applyAlignment="1">
      <alignment horizontal="left" indent="2"/>
    </xf>
    <xf numFmtId="0" fontId="0" fillId="0" borderId="0" xfId="0" applyFont="1" applyFill="1" applyBorder="1" applyAlignment="1">
      <alignment horizontal="left" vertical="center"/>
    </xf>
    <xf numFmtId="0" fontId="0" fillId="0" borderId="0" xfId="0" applyFont="1" applyFill="1" applyBorder="1" applyAlignment="1">
      <alignment horizontal="left" vertical="center" indent="1"/>
    </xf>
    <xf numFmtId="0" fontId="0" fillId="0" borderId="0" xfId="0" applyFont="1" applyFill="1" applyBorder="1" applyAlignment="1">
      <alignment horizontal="center" vertical="center"/>
    </xf>
    <xf numFmtId="0" fontId="0" fillId="0" borderId="0" xfId="0" applyFont="1" applyFill="1" applyBorder="1"/>
    <xf numFmtId="0" fontId="31" fillId="0" borderId="0" xfId="0" applyNumberFormat="1" applyFont="1" applyFill="1" applyBorder="1" applyAlignment="1">
      <alignment horizontal="center" vertical="center"/>
    </xf>
    <xf numFmtId="49"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9" fontId="31" fillId="0" borderId="0" xfId="0" quotePrefix="1" applyNumberFormat="1" applyFont="1" applyFill="1" applyBorder="1" applyAlignment="1">
      <alignment horizontal="center" vertical="center"/>
    </xf>
    <xf numFmtId="0" fontId="30" fillId="0" borderId="0" xfId="1" applyFont="1" applyFill="1" applyBorder="1" applyAlignment="1">
      <alignment vertical="center" wrapText="1"/>
    </xf>
    <xf numFmtId="0" fontId="31" fillId="0" borderId="0" xfId="0" quotePrefix="1" applyNumberFormat="1" applyFont="1" applyFill="1" applyBorder="1" applyAlignment="1">
      <alignment horizontal="center" vertical="center"/>
    </xf>
    <xf numFmtId="0" fontId="31" fillId="0" borderId="0" xfId="0" applyFont="1" applyFill="1" applyBorder="1" applyAlignment="1">
      <alignment horizontal="center" vertical="center"/>
    </xf>
    <xf numFmtId="0" fontId="12" fillId="0" borderId="0" xfId="0" applyNumberFormat="1" applyFont="1" applyFill="1" applyBorder="1"/>
    <xf numFmtId="49" fontId="11" fillId="0" borderId="0" xfId="0" applyNumberFormat="1" applyFont="1" applyFill="1" applyBorder="1" applyAlignment="1">
      <alignment horizontal="center" vertical="center"/>
    </xf>
    <xf numFmtId="0" fontId="11" fillId="0" borderId="0"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xf>
    <xf numFmtId="49" fontId="11" fillId="0" borderId="0" xfId="0" quotePrefix="1" applyNumberFormat="1" applyFont="1" applyFill="1" applyBorder="1" applyAlignment="1">
      <alignment horizontal="center" vertical="center"/>
    </xf>
    <xf numFmtId="0" fontId="34" fillId="0" borderId="0" xfId="0" applyFont="1" applyAlignment="1">
      <alignment horizontal="center" vertical="center"/>
    </xf>
    <xf numFmtId="0" fontId="31" fillId="0" borderId="0" xfId="0" quotePrefix="1" applyNumberFormat="1" applyFont="1" applyFill="1" applyBorder="1" applyAlignment="1">
      <alignment horizontal="center" vertical="center" wrapText="1"/>
    </xf>
    <xf numFmtId="0" fontId="31" fillId="0" borderId="0" xfId="0" applyFont="1" applyFill="1" applyBorder="1" applyAlignment="1">
      <alignment horizontal="center" vertical="center" wrapText="1"/>
    </xf>
    <xf numFmtId="0" fontId="33" fillId="0" borderId="0" xfId="0" applyFont="1" applyAlignment="1">
      <alignment horizontal="center" vertical="center" wrapText="1"/>
    </xf>
    <xf numFmtId="49" fontId="10" fillId="0" borderId="0" xfId="0" applyNumberFormat="1" applyFont="1" applyFill="1" applyBorder="1" applyAlignment="1">
      <alignment horizontal="center" vertical="center"/>
    </xf>
    <xf numFmtId="49" fontId="9" fillId="0" borderId="0" xfId="0" quotePrefix="1" applyNumberFormat="1" applyFont="1" applyFill="1" applyBorder="1" applyAlignment="1">
      <alignment horizontal="center" vertical="center"/>
    </xf>
    <xf numFmtId="0" fontId="9" fillId="0" borderId="0" xfId="0" applyNumberFormat="1" applyFont="1" applyFill="1" applyBorder="1" applyAlignment="1">
      <alignment horizontal="center" vertical="center" wrapText="1"/>
    </xf>
    <xf numFmtId="0" fontId="33" fillId="0" borderId="0" xfId="0" applyFont="1" applyAlignment="1">
      <alignment horizontal="center" wrapText="1"/>
    </xf>
    <xf numFmtId="49" fontId="9"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xf>
    <xf numFmtId="0" fontId="0" fillId="0" borderId="0" xfId="0" applyAlignment="1">
      <alignment wrapText="1"/>
    </xf>
    <xf numFmtId="0" fontId="0" fillId="0" borderId="15" xfId="0" applyBorder="1"/>
    <xf numFmtId="0" fontId="0" fillId="0" borderId="16" xfId="0" applyBorder="1"/>
    <xf numFmtId="0" fontId="33" fillId="0" borderId="0" xfId="0" applyFont="1" applyAlignment="1">
      <alignment horizontal="center" vertical="center"/>
    </xf>
    <xf numFmtId="0" fontId="8" fillId="0" borderId="0" xfId="0" quotePrefix="1"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33" fillId="0" borderId="0" xfId="0" applyFont="1" applyBorder="1" applyAlignment="1">
      <alignment vertical="center"/>
    </xf>
    <xf numFmtId="0" fontId="7" fillId="0" borderId="0" xfId="0" applyFont="1" applyFill="1" applyBorder="1" applyAlignment="1">
      <alignment horizontal="center" vertical="center" wrapText="1"/>
    </xf>
    <xf numFmtId="0" fontId="0" fillId="0" borderId="17" xfId="0" applyBorder="1"/>
    <xf numFmtId="0" fontId="39" fillId="0" borderId="0" xfId="0" applyFont="1" applyBorder="1" applyAlignment="1">
      <alignment vertical="center" wrapText="1"/>
    </xf>
    <xf numFmtId="0" fontId="6" fillId="0" borderId="0" xfId="0" applyFont="1" applyBorder="1" applyAlignment="1">
      <alignment vertical="center" wrapText="1"/>
    </xf>
    <xf numFmtId="0" fontId="40" fillId="0" borderId="0" xfId="0" applyFont="1" applyBorder="1" applyAlignment="1">
      <alignment vertical="center"/>
    </xf>
    <xf numFmtId="0" fontId="6" fillId="0" borderId="0" xfId="0" applyNumberFormat="1" applyFont="1" applyFill="1" applyBorder="1" applyAlignment="1">
      <alignment horizontal="center" vertical="center"/>
    </xf>
    <xf numFmtId="0" fontId="39" fillId="0" borderId="0" xfId="0" applyFont="1"/>
    <xf numFmtId="0" fontId="41" fillId="0" borderId="0" xfId="0" applyNumberFormat="1" applyFont="1" applyAlignment="1">
      <alignment horizontal="center" vertical="center"/>
    </xf>
    <xf numFmtId="0" fontId="39" fillId="0" borderId="0" xfId="0" applyFont="1" applyAlignment="1">
      <alignment horizontal="center" vertical="center"/>
    </xf>
    <xf numFmtId="49" fontId="6"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wrapText="1"/>
    </xf>
    <xf numFmtId="0" fontId="0" fillId="0" borderId="0" xfId="0" applyBorder="1" applyAlignment="1">
      <alignment horizontal="center" vertical="center" wrapText="1"/>
    </xf>
    <xf numFmtId="49" fontId="4"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0" fontId="44" fillId="9" borderId="18" xfId="0" applyFont="1" applyFill="1" applyBorder="1" applyAlignment="1">
      <alignment horizontal="center" vertical="center" wrapText="1"/>
    </xf>
    <xf numFmtId="0" fontId="44" fillId="9" borderId="0" xfId="0" applyFont="1" applyFill="1" applyBorder="1" applyAlignment="1">
      <alignment horizontal="center" vertical="center" wrapText="1"/>
    </xf>
    <xf numFmtId="0" fontId="45" fillId="0" borderId="0" xfId="0" applyFont="1" applyFill="1" applyBorder="1" applyAlignment="1">
      <alignment vertical="center"/>
    </xf>
    <xf numFmtId="49" fontId="1" fillId="0" borderId="0" xfId="0" applyNumberFormat="1" applyFont="1" applyFill="1" applyBorder="1" applyAlignment="1">
      <alignment horizontal="center" vertical="center" wrapText="1"/>
    </xf>
    <xf numFmtId="0" fontId="21" fillId="0" borderId="0" xfId="2" applyFill="1" applyBorder="1" applyAlignment="1">
      <alignment vertical="top"/>
    </xf>
    <xf numFmtId="0" fontId="28" fillId="2" borderId="0"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3" borderId="0" xfId="0" applyFont="1" applyFill="1" applyAlignment="1">
      <alignment horizontal="center" vertical="center" wrapText="1"/>
    </xf>
    <xf numFmtId="0" fontId="28" fillId="3" borderId="0" xfId="0" applyFont="1" applyFill="1" applyBorder="1" applyAlignment="1">
      <alignment horizontal="center" vertical="center" wrapText="1"/>
    </xf>
    <xf numFmtId="0" fontId="28" fillId="4" borderId="0" xfId="0" applyFont="1" applyFill="1" applyAlignment="1">
      <alignment horizontal="center" vertical="center" wrapText="1"/>
    </xf>
    <xf numFmtId="0" fontId="28" fillId="4" borderId="14"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0" xfId="0" applyFont="1" applyFill="1" applyBorder="1" applyAlignment="1">
      <alignment horizontal="center" vertical="center" wrapText="1"/>
    </xf>
    <xf numFmtId="0" fontId="35" fillId="6" borderId="0" xfId="0" applyFont="1" applyFill="1" applyAlignment="1">
      <alignment horizontal="center" vertical="center" wrapText="1"/>
    </xf>
    <xf numFmtId="0" fontId="28" fillId="6" borderId="0" xfId="0" applyFont="1" applyFill="1" applyAlignment="1">
      <alignment horizontal="center" vertical="center" wrapText="1"/>
    </xf>
    <xf numFmtId="0" fontId="42" fillId="6" borderId="0" xfId="0" applyFont="1" applyFill="1" applyAlignment="1">
      <alignment horizontal="center" vertical="center" wrapText="1"/>
    </xf>
    <xf numFmtId="0" fontId="0" fillId="8" borderId="6" xfId="0" applyFont="1" applyFill="1" applyBorder="1" applyAlignment="1">
      <alignment horizontal="left" vertical="top" wrapText="1" indent="1"/>
    </xf>
    <xf numFmtId="0" fontId="0" fillId="8" borderId="7" xfId="0" applyFont="1" applyFill="1" applyBorder="1" applyAlignment="1">
      <alignment horizontal="left" vertical="top" wrapText="1" indent="1"/>
    </xf>
    <xf numFmtId="0" fontId="0" fillId="8" borderId="8" xfId="0" applyFont="1" applyFill="1" applyBorder="1" applyAlignment="1">
      <alignment horizontal="left" vertical="top" wrapText="1" indent="1"/>
    </xf>
    <xf numFmtId="0" fontId="18" fillId="8" borderId="0" xfId="0" applyFont="1" applyFill="1" applyBorder="1" applyAlignment="1">
      <alignment horizontal="left"/>
    </xf>
    <xf numFmtId="0" fontId="18" fillId="8" borderId="5" xfId="0" applyFont="1" applyFill="1" applyBorder="1" applyAlignment="1">
      <alignment horizontal="left"/>
    </xf>
    <xf numFmtId="49" fontId="18" fillId="8" borderId="0" xfId="0" applyNumberFormat="1" applyFont="1" applyFill="1" applyBorder="1" applyAlignment="1">
      <alignment horizontal="left" indent="1"/>
    </xf>
    <xf numFmtId="49" fontId="18" fillId="8" borderId="5" xfId="0" applyNumberFormat="1" applyFont="1" applyFill="1" applyBorder="1" applyAlignment="1">
      <alignment horizontal="left" indent="1"/>
    </xf>
    <xf numFmtId="49" fontId="18" fillId="8" borderId="0" xfId="0" applyNumberFormat="1" applyFont="1" applyFill="1" applyBorder="1" applyAlignment="1">
      <alignment horizontal="left" vertical="center" indent="1"/>
    </xf>
    <xf numFmtId="49" fontId="18" fillId="8" borderId="5" xfId="0" applyNumberFormat="1" applyFont="1" applyFill="1" applyBorder="1" applyAlignment="1">
      <alignment horizontal="left" vertical="center" indent="1"/>
    </xf>
    <xf numFmtId="0" fontId="18" fillId="8" borderId="0" xfId="0" applyNumberFormat="1" applyFont="1" applyFill="1" applyBorder="1" applyAlignment="1">
      <alignment horizontal="left"/>
    </xf>
    <xf numFmtId="0" fontId="18" fillId="8" borderId="5" xfId="0" applyNumberFormat="1" applyFont="1" applyFill="1" applyBorder="1" applyAlignment="1">
      <alignment horizontal="left"/>
    </xf>
    <xf numFmtId="0" fontId="18" fillId="8" borderId="7" xfId="0" applyFont="1" applyFill="1" applyBorder="1" applyAlignment="1">
      <alignment horizontal="left" vertical="top" wrapText="1" indent="1"/>
    </xf>
    <xf numFmtId="0" fontId="18" fillId="8" borderId="8" xfId="0" applyFont="1" applyFill="1" applyBorder="1" applyAlignment="1">
      <alignment horizontal="left" vertical="top" wrapText="1" indent="1"/>
    </xf>
    <xf numFmtId="0" fontId="18" fillId="8" borderId="4" xfId="0" applyFont="1" applyFill="1" applyBorder="1" applyAlignment="1">
      <alignment horizontal="left" wrapText="1" indent="1"/>
    </xf>
    <xf numFmtId="0" fontId="18" fillId="8" borderId="0" xfId="0" applyFont="1" applyFill="1" applyBorder="1" applyAlignment="1">
      <alignment horizontal="left" wrapText="1" indent="1"/>
    </xf>
    <xf numFmtId="0" fontId="18" fillId="8" borderId="5" xfId="0" applyFont="1" applyFill="1" applyBorder="1" applyAlignment="1">
      <alignment horizontal="left" wrapText="1" indent="1"/>
    </xf>
    <xf numFmtId="0" fontId="18" fillId="8" borderId="0" xfId="0" applyFont="1" applyFill="1" applyBorder="1" applyAlignment="1">
      <alignment horizontal="left" vertical="top" wrapText="1" indent="1"/>
    </xf>
    <xf numFmtId="0" fontId="18" fillId="8" borderId="5" xfId="0" applyFont="1" applyFill="1" applyBorder="1" applyAlignment="1">
      <alignment horizontal="left" vertical="top" wrapText="1" indent="1"/>
    </xf>
    <xf numFmtId="0" fontId="29" fillId="2" borderId="1" xfId="0" applyFont="1" applyFill="1" applyBorder="1" applyAlignment="1">
      <alignment horizontal="center" vertical="center"/>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18" fillId="8" borderId="4" xfId="1" applyFont="1" applyFill="1" applyBorder="1" applyAlignment="1">
      <alignment horizontal="left" vertical="center" wrapText="1" indent="1"/>
    </xf>
    <xf numFmtId="0" fontId="18" fillId="8" borderId="0" xfId="1" applyFont="1" applyFill="1" applyBorder="1" applyAlignment="1">
      <alignment horizontal="left" vertical="center" wrapText="1" indent="1"/>
    </xf>
    <xf numFmtId="0" fontId="18" fillId="8" borderId="5" xfId="1" applyFont="1" applyFill="1" applyBorder="1" applyAlignment="1">
      <alignment horizontal="left" vertical="center" wrapText="1" indent="1"/>
    </xf>
    <xf numFmtId="0" fontId="29" fillId="5" borderId="1" xfId="0" applyFont="1" applyFill="1" applyBorder="1" applyAlignment="1">
      <alignment horizontal="center" vertical="center"/>
    </xf>
    <xf numFmtId="0" fontId="29" fillId="5" borderId="2" xfId="0" applyFont="1" applyFill="1" applyBorder="1" applyAlignment="1">
      <alignment horizontal="center" vertical="center"/>
    </xf>
    <xf numFmtId="0" fontId="29" fillId="5" borderId="3" xfId="0" applyFont="1" applyFill="1" applyBorder="1" applyAlignment="1">
      <alignment horizontal="center" vertical="center"/>
    </xf>
    <xf numFmtId="0" fontId="18" fillId="8" borderId="4" xfId="1" applyFont="1" applyFill="1" applyBorder="1" applyAlignment="1">
      <alignment horizontal="left" wrapText="1" indent="1"/>
    </xf>
    <xf numFmtId="0" fontId="18" fillId="8" borderId="0" xfId="1" applyFont="1" applyFill="1" applyBorder="1" applyAlignment="1">
      <alignment horizontal="left" wrapText="1" indent="1"/>
    </xf>
    <xf numFmtId="0" fontId="18" fillId="8" borderId="5" xfId="1" applyFont="1" applyFill="1" applyBorder="1" applyAlignment="1">
      <alignment horizontal="left" wrapText="1" indent="1"/>
    </xf>
    <xf numFmtId="0" fontId="0" fillId="0" borderId="6" xfId="0" applyFont="1" applyFill="1" applyBorder="1" applyAlignment="1">
      <alignment horizontal="left" wrapText="1" indent="1"/>
    </xf>
    <xf numFmtId="0" fontId="0" fillId="0" borderId="7" xfId="0" applyFont="1" applyFill="1" applyBorder="1" applyAlignment="1">
      <alignment horizontal="left" wrapText="1" indent="1"/>
    </xf>
    <xf numFmtId="0" fontId="0" fillId="0" borderId="8" xfId="0" applyFont="1" applyFill="1" applyBorder="1" applyAlignment="1">
      <alignment horizontal="left" wrapText="1" indent="1"/>
    </xf>
    <xf numFmtId="0" fontId="19" fillId="8" borderId="4" xfId="1" applyFont="1" applyFill="1" applyBorder="1" applyAlignment="1">
      <alignment horizontal="left" wrapText="1" indent="1"/>
    </xf>
    <xf numFmtId="0" fontId="19" fillId="8" borderId="0" xfId="1" applyFont="1" applyFill="1" applyBorder="1" applyAlignment="1">
      <alignment horizontal="left" wrapText="1" indent="1"/>
    </xf>
    <xf numFmtId="0" fontId="19" fillId="8" borderId="5" xfId="1" applyFont="1" applyFill="1" applyBorder="1" applyAlignment="1">
      <alignment horizontal="left" wrapText="1" indent="1"/>
    </xf>
    <xf numFmtId="0" fontId="29" fillId="3" borderId="1" xfId="0" applyFont="1" applyFill="1" applyBorder="1" applyAlignment="1">
      <alignment horizontal="center" vertical="center"/>
    </xf>
    <xf numFmtId="0" fontId="29" fillId="3" borderId="2" xfId="0" applyFont="1" applyFill="1" applyBorder="1" applyAlignment="1">
      <alignment horizontal="center" vertical="center"/>
    </xf>
    <xf numFmtId="0" fontId="29" fillId="3" borderId="3" xfId="0" applyFont="1" applyFill="1" applyBorder="1" applyAlignment="1">
      <alignment horizontal="center" vertical="center"/>
    </xf>
  </cellXfs>
  <cellStyles count="5">
    <cellStyle name="Followed Hyperlink" xfId="4" builtinId="9" customBuiltin="1"/>
    <cellStyle name="Heading 1" xfId="3" builtinId="16" customBuiltin="1"/>
    <cellStyle name="Hyperlink" xfId="1" builtinId="8" customBuiltin="1"/>
    <cellStyle name="Normal" xfId="0" builtinId="0" customBuiltin="1"/>
    <cellStyle name="Title" xfId="2" builtinId="15" customBuiltin="1"/>
  </cellStyles>
  <dxfs count="45">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numFmt numFmtId="0" formatCode="General"/>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numFmt numFmtId="0" formatCode="General"/>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numFmt numFmtId="0" formatCode="General"/>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numFmt numFmtId="0" formatCode="General"/>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1"/>
        <name val="Cambria"/>
        <scheme val="minor"/>
      </font>
    </dxf>
    <dxf>
      <font>
        <strike val="0"/>
        <outline val="0"/>
        <shadow val="0"/>
        <u val="none"/>
        <vertAlign val="baseline"/>
        <sz val="12"/>
        <color theme="6"/>
        <name val="Cambria"/>
        <scheme val="minor"/>
      </font>
    </dxf>
    <dxf>
      <border>
        <right/>
      </border>
    </dxf>
    <dxf>
      <font>
        <b/>
        <i val="0"/>
        <color theme="0"/>
      </font>
      <fill>
        <patternFill>
          <bgColor theme="6"/>
        </patternFill>
      </fill>
      <border>
        <vertical/>
      </border>
    </dxf>
    <dxf>
      <font>
        <color theme="3"/>
      </font>
      <fill>
        <patternFill>
          <bgColor theme="0"/>
        </patternFill>
      </fill>
      <border diagonalUp="0" diagonalDown="0">
        <left/>
        <right/>
        <top/>
        <bottom/>
        <vertical style="thin">
          <color theme="0" tint="-0.499984740745262"/>
        </vertical>
        <horizontal style="thin">
          <color theme="0" tint="-0.499984740745262"/>
        </horizontal>
      </border>
    </dxf>
  </dxfs>
  <tableStyles count="1" defaultTableStyle="TableStyleMedium2" defaultPivotStyle="PivotStyleLight16">
    <tableStyle name="Children" pivot="0" count="3">
      <tableStyleElement type="wholeTable" dxfId="44"/>
      <tableStyleElement type="headerRow" dxfId="43"/>
      <tableStyleElement type="firstColumn" dxfId="42"/>
    </tableStyle>
  </tableStyles>
  <colors>
    <mruColors>
      <color rgb="FFDFC3B3"/>
      <color rgb="FFF2F0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Maternal Grandparents'!A1"/><Relationship Id="rId7" Type="http://schemas.openxmlformats.org/officeDocument/2006/relationships/hyperlink" Target="#'Paternal Grandparents'!A1"/><Relationship Id="rId2" Type="http://schemas.openxmlformats.org/officeDocument/2006/relationships/hyperlink" Target="#Parents!A1"/><Relationship Id="rId1" Type="http://schemas.openxmlformats.org/officeDocument/2006/relationships/hyperlink" Target="#'Paternal G Grandparents 1'!A1"/><Relationship Id="rId6" Type="http://schemas.openxmlformats.org/officeDocument/2006/relationships/hyperlink" Target="#'Paternal G Grandparents 2'!A1"/><Relationship Id="rId5" Type="http://schemas.openxmlformats.org/officeDocument/2006/relationships/hyperlink" Target="#'Maternal G Grandparents 1'!A1"/><Relationship Id="rId4" Type="http://schemas.openxmlformats.org/officeDocument/2006/relationships/hyperlink" Target="#'Maternal G Grandparents 2'!A1"/></Relationships>
</file>

<file path=xl/drawings/_rels/drawing2.xml.rels><?xml version="1.0" encoding="UTF-8" standalone="yes"?>
<Relationships xmlns="http://schemas.openxmlformats.org/package/2006/relationships"><Relationship Id="rId3" Type="http://schemas.openxmlformats.org/officeDocument/2006/relationships/hyperlink" Target="#'Paternal Grandparents'!A1"/><Relationship Id="rId7" Type="http://schemas.openxmlformats.org/officeDocument/2006/relationships/image" Target="../media/image5.png"/><Relationship Id="rId2" Type="http://schemas.openxmlformats.org/officeDocument/2006/relationships/hyperlink" Target="#'Maternal Grandparents'!A1"/><Relationship Id="rId1" Type="http://schemas.openxmlformats.org/officeDocument/2006/relationships/image" Target="../media/image2.png"/><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hyperlink" Target="#ParentsTree"/></Relationships>
</file>

<file path=xl/drawings/_rels/drawing3.xml.rels><?xml version="1.0" encoding="UTF-8" standalone="yes"?>
<Relationships xmlns="http://schemas.openxmlformats.org/package/2006/relationships"><Relationship Id="rId3" Type="http://schemas.openxmlformats.org/officeDocument/2006/relationships/hyperlink" Target="#'Paternal G Grandparents 1'!A1"/><Relationship Id="rId2" Type="http://schemas.openxmlformats.org/officeDocument/2006/relationships/hyperlink" Target="#'Paternal G Grandparents 2'!A1"/><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hyperlink" Target="#PGrandparents"/></Relationships>
</file>

<file path=xl/drawings/_rels/drawing4.xml.rels><?xml version="1.0" encoding="UTF-8" standalone="yes"?>
<Relationships xmlns="http://schemas.openxmlformats.org/package/2006/relationships"><Relationship Id="rId3" Type="http://schemas.openxmlformats.org/officeDocument/2006/relationships/hyperlink" Target="#'Maternal G Grandparents 2'!A1"/><Relationship Id="rId7" Type="http://schemas.openxmlformats.org/officeDocument/2006/relationships/image" Target="../media/image9.png"/><Relationship Id="rId2" Type="http://schemas.openxmlformats.org/officeDocument/2006/relationships/image" Target="../media/image7.png"/><Relationship Id="rId1" Type="http://schemas.openxmlformats.org/officeDocument/2006/relationships/image" Target="../media/image2.png"/><Relationship Id="rId6" Type="http://schemas.openxmlformats.org/officeDocument/2006/relationships/image" Target="../media/image8.png"/><Relationship Id="rId5" Type="http://schemas.openxmlformats.org/officeDocument/2006/relationships/hyperlink" Target="#ParentsTree"/><Relationship Id="rId4" Type="http://schemas.openxmlformats.org/officeDocument/2006/relationships/hyperlink" Target="#'Maternal G Grandparents 1'!A1"/></Relationships>
</file>

<file path=xl/drawings/_rels/drawing5.xml.rels><?xml version="1.0" encoding="UTF-8" standalone="yes"?>
<Relationships xmlns="http://schemas.openxmlformats.org/package/2006/relationships"><Relationship Id="rId3" Type="http://schemas.openxmlformats.org/officeDocument/2006/relationships/hyperlink" Target="#PGGrandparents1"/><Relationship Id="rId2" Type="http://schemas.openxmlformats.org/officeDocument/2006/relationships/image" Target="../media/image10.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hyperlink" Target="#PGGrandparents2"/><Relationship Id="rId2" Type="http://schemas.openxmlformats.org/officeDocument/2006/relationships/image" Target="../media/image10.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hyperlink" Target="#MGGrandparents1"/><Relationship Id="rId2" Type="http://schemas.openxmlformats.org/officeDocument/2006/relationships/image" Target="../media/image10.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hyperlink" Target="#MGGrandparents2"/><Relationship Id="rId2" Type="http://schemas.openxmlformats.org/officeDocument/2006/relationships/image" Target="../media/image10.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10</xdr:col>
      <xdr:colOff>1227651</xdr:colOff>
      <xdr:row>5</xdr:row>
      <xdr:rowOff>275208</xdr:rowOff>
    </xdr:from>
    <xdr:to>
      <xdr:col>10</xdr:col>
      <xdr:colOff>2142051</xdr:colOff>
      <xdr:row>7</xdr:row>
      <xdr:rowOff>147812</xdr:rowOff>
    </xdr:to>
    <xdr:sp macro="" textlink="">
      <xdr:nvSpPr>
        <xdr:cNvPr id="16" name="View G GrandParent1 Details" descr="&quot;&quot;" title="G Granparents 1 Details Navigation Button">
          <a:hlinkClick xmlns:r="http://schemas.openxmlformats.org/officeDocument/2006/relationships" r:id="rId1" tooltip="Click to view more tree details"/>
          <a:extLst>
            <a:ext uri="{FF2B5EF4-FFF2-40B4-BE49-F238E27FC236}">
              <a16:creationId xmlns:a16="http://schemas.microsoft.com/office/drawing/2014/main" xmlns="" id="{00000000-0008-0000-0000-000010000000}"/>
            </a:ext>
          </a:extLst>
        </xdr:cNvPr>
        <xdr:cNvSpPr/>
      </xdr:nvSpPr>
      <xdr:spPr>
        <a:xfrm>
          <a:off x="12292526" y="2608833"/>
          <a:ext cx="914400" cy="920354"/>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twoCellAnchor>
    <xdr:from>
      <xdr:col>4</xdr:col>
      <xdr:colOff>1241071</xdr:colOff>
      <xdr:row>17</xdr:row>
      <xdr:rowOff>351496</xdr:rowOff>
    </xdr:from>
    <xdr:to>
      <xdr:col>4</xdr:col>
      <xdr:colOff>2155471</xdr:colOff>
      <xdr:row>19</xdr:row>
      <xdr:rowOff>224099</xdr:rowOff>
    </xdr:to>
    <xdr:sp macro="" textlink="">
      <xdr:nvSpPr>
        <xdr:cNvPr id="18" name="View Parent Details" descr="&quot;&quot;" title="Parents Details Navigation Button">
          <a:hlinkClick xmlns:r="http://schemas.openxmlformats.org/officeDocument/2006/relationships" r:id="rId2" tooltip="Click to view more tree details"/>
          <a:extLst>
            <a:ext uri="{FF2B5EF4-FFF2-40B4-BE49-F238E27FC236}">
              <a16:creationId xmlns:a16="http://schemas.microsoft.com/office/drawing/2014/main" xmlns="" id="{00000000-0008-0000-0000-000012000000}"/>
            </a:ext>
          </a:extLst>
        </xdr:cNvPr>
        <xdr:cNvSpPr/>
      </xdr:nvSpPr>
      <xdr:spPr>
        <a:xfrm>
          <a:off x="5066946" y="8971621"/>
          <a:ext cx="914400" cy="920353"/>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twoCellAnchor>
    <xdr:from>
      <xdr:col>7</xdr:col>
      <xdr:colOff>1211906</xdr:colOff>
      <xdr:row>25</xdr:row>
      <xdr:rowOff>350299</xdr:rowOff>
    </xdr:from>
    <xdr:to>
      <xdr:col>7</xdr:col>
      <xdr:colOff>2126306</xdr:colOff>
      <xdr:row>27</xdr:row>
      <xdr:rowOff>222902</xdr:rowOff>
    </xdr:to>
    <xdr:sp macro="" textlink="">
      <xdr:nvSpPr>
        <xdr:cNvPr id="19" name="View Grandparent2 Details" descr="&quot;&quot;" title="Grandparents 2 Details Navigation Button">
          <a:hlinkClick xmlns:r="http://schemas.openxmlformats.org/officeDocument/2006/relationships" r:id="rId3" tooltip="Click to view more tree details"/>
          <a:extLst>
            <a:ext uri="{FF2B5EF4-FFF2-40B4-BE49-F238E27FC236}">
              <a16:creationId xmlns:a16="http://schemas.microsoft.com/office/drawing/2014/main" xmlns="" id="{00000000-0008-0000-0000-000013000000}"/>
            </a:ext>
          </a:extLst>
        </xdr:cNvPr>
        <xdr:cNvSpPr/>
      </xdr:nvSpPr>
      <xdr:spPr>
        <a:xfrm>
          <a:off x="8657281" y="13161424"/>
          <a:ext cx="914400" cy="920353"/>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twoCellAnchor>
    <xdr:from>
      <xdr:col>10</xdr:col>
      <xdr:colOff>1227651</xdr:colOff>
      <xdr:row>29</xdr:row>
      <xdr:rowOff>327241</xdr:rowOff>
    </xdr:from>
    <xdr:to>
      <xdr:col>10</xdr:col>
      <xdr:colOff>2142051</xdr:colOff>
      <xdr:row>31</xdr:row>
      <xdr:rowOff>199844</xdr:rowOff>
    </xdr:to>
    <xdr:sp macro="" textlink="">
      <xdr:nvSpPr>
        <xdr:cNvPr id="20" name="View G Grandparent 4 Details" descr="&quot;&quot;" title="G Grandparents 4 Details Navigation Button">
          <a:hlinkClick xmlns:r="http://schemas.openxmlformats.org/officeDocument/2006/relationships" r:id="rId4" tooltip="Click to view more tree details"/>
          <a:extLst>
            <a:ext uri="{FF2B5EF4-FFF2-40B4-BE49-F238E27FC236}">
              <a16:creationId xmlns:a16="http://schemas.microsoft.com/office/drawing/2014/main" xmlns="" id="{00000000-0008-0000-0000-000014000000}"/>
            </a:ext>
          </a:extLst>
        </xdr:cNvPr>
        <xdr:cNvSpPr/>
      </xdr:nvSpPr>
      <xdr:spPr>
        <a:xfrm>
          <a:off x="12292526" y="15233866"/>
          <a:ext cx="914400" cy="920353"/>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twoCellAnchor>
    <xdr:from>
      <xdr:col>10</xdr:col>
      <xdr:colOff>1227651</xdr:colOff>
      <xdr:row>21</xdr:row>
      <xdr:rowOff>318722</xdr:rowOff>
    </xdr:from>
    <xdr:to>
      <xdr:col>10</xdr:col>
      <xdr:colOff>2142051</xdr:colOff>
      <xdr:row>23</xdr:row>
      <xdr:rowOff>191326</xdr:rowOff>
    </xdr:to>
    <xdr:sp macro="" textlink="">
      <xdr:nvSpPr>
        <xdr:cNvPr id="21" name="View G Grandparent3 Details" descr="&quot;&quot;" title="G Grandparents 3 Details Navigation Button">
          <a:hlinkClick xmlns:r="http://schemas.openxmlformats.org/officeDocument/2006/relationships" r:id="rId5" tooltip="Click to view more tree details"/>
          <a:extLst>
            <a:ext uri="{FF2B5EF4-FFF2-40B4-BE49-F238E27FC236}">
              <a16:creationId xmlns:a16="http://schemas.microsoft.com/office/drawing/2014/main" xmlns="" id="{00000000-0008-0000-0000-000015000000}"/>
            </a:ext>
          </a:extLst>
        </xdr:cNvPr>
        <xdr:cNvSpPr/>
      </xdr:nvSpPr>
      <xdr:spPr>
        <a:xfrm>
          <a:off x="12292526" y="11034347"/>
          <a:ext cx="914400" cy="920354"/>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twoCellAnchor>
    <xdr:from>
      <xdr:col>10</xdr:col>
      <xdr:colOff>1227651</xdr:colOff>
      <xdr:row>13</xdr:row>
      <xdr:rowOff>311350</xdr:rowOff>
    </xdr:from>
    <xdr:to>
      <xdr:col>10</xdr:col>
      <xdr:colOff>2142051</xdr:colOff>
      <xdr:row>15</xdr:row>
      <xdr:rowOff>183953</xdr:rowOff>
    </xdr:to>
    <xdr:sp macro="" textlink="">
      <xdr:nvSpPr>
        <xdr:cNvPr id="22" name="View G Grandparent2 Details" descr="&quot;&quot;" title="Grandparents 2 Details Navigation Button">
          <a:hlinkClick xmlns:r="http://schemas.openxmlformats.org/officeDocument/2006/relationships" r:id="rId6" tooltip="Click to view more tree details"/>
          <a:extLst>
            <a:ext uri="{FF2B5EF4-FFF2-40B4-BE49-F238E27FC236}">
              <a16:creationId xmlns:a16="http://schemas.microsoft.com/office/drawing/2014/main" xmlns="" id="{00000000-0008-0000-0000-000016000000}"/>
            </a:ext>
          </a:extLst>
        </xdr:cNvPr>
        <xdr:cNvSpPr/>
      </xdr:nvSpPr>
      <xdr:spPr>
        <a:xfrm>
          <a:off x="12292526" y="6835975"/>
          <a:ext cx="914400" cy="920353"/>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twoCellAnchor>
    <xdr:from>
      <xdr:col>7</xdr:col>
      <xdr:colOff>1211906</xdr:colOff>
      <xdr:row>9</xdr:row>
      <xdr:rowOff>312201</xdr:rowOff>
    </xdr:from>
    <xdr:to>
      <xdr:col>7</xdr:col>
      <xdr:colOff>2126306</xdr:colOff>
      <xdr:row>11</xdr:row>
      <xdr:rowOff>184804</xdr:rowOff>
    </xdr:to>
    <xdr:sp macro="" textlink="">
      <xdr:nvSpPr>
        <xdr:cNvPr id="47" name="View Grandparent1 Details" descr="&quot;&quot;" title="Grandparents 1 Details Navigation Button">
          <a:hlinkClick xmlns:r="http://schemas.openxmlformats.org/officeDocument/2006/relationships" r:id="rId7" tooltip="Click to view more tree details"/>
          <a:extLst>
            <a:ext uri="{FF2B5EF4-FFF2-40B4-BE49-F238E27FC236}">
              <a16:creationId xmlns:a16="http://schemas.microsoft.com/office/drawing/2014/main" xmlns="" id="{00000000-0008-0000-0000-00002F000000}"/>
            </a:ext>
          </a:extLst>
        </xdr:cNvPr>
        <xdr:cNvSpPr/>
      </xdr:nvSpPr>
      <xdr:spPr>
        <a:xfrm>
          <a:off x="8657281" y="4741326"/>
          <a:ext cx="914400" cy="920353"/>
        </a:xfrm>
        <a:prstGeom prst="ellipse">
          <a:avLst/>
        </a:prstGeom>
        <a:solidFill>
          <a:schemeClr val="bg1">
            <a:lumMod val="75000"/>
          </a:schemeClr>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lIns="0" tIns="0" rIns="0" bIns="0" rtlCol="0" anchor="ctr"/>
        <a:lstStyle/>
        <a:p>
          <a:pPr marL="0" indent="0" algn="ctr"/>
          <a:r>
            <a:rPr lang="en-US" sz="1200">
              <a:solidFill>
                <a:schemeClr val="tx2">
                  <a:lumMod val="50000"/>
                </a:schemeClr>
              </a:solidFill>
              <a:latin typeface="+mj-lt"/>
              <a:ea typeface="+mn-ea"/>
              <a:cs typeface="+mn-cs"/>
            </a:rPr>
            <a:t>DETAILS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273363</xdr:colOff>
      <xdr:row>29</xdr:row>
      <xdr:rowOff>46576</xdr:rowOff>
    </xdr:from>
    <xdr:to>
      <xdr:col>1</xdr:col>
      <xdr:colOff>1187763</xdr:colOff>
      <xdr:row>29</xdr:row>
      <xdr:rowOff>960976</xdr:rowOff>
    </xdr:to>
    <xdr:pic>
      <xdr:nvPicPr>
        <xdr:cNvPr id="8" name="Photo placeholder 2" descr="To change this photo, right-click photo and then click Change Picture." title="Photo Placeholder">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926" y="8892920"/>
          <a:ext cx="914400" cy="914400"/>
        </a:xfrm>
        <a:prstGeom prst="rect">
          <a:avLst/>
        </a:prstGeom>
      </xdr:spPr>
    </xdr:pic>
    <xdr:clientData/>
  </xdr:twoCellAnchor>
  <xdr:twoCellAnchor>
    <xdr:from>
      <xdr:col>8</xdr:col>
      <xdr:colOff>339991</xdr:colOff>
      <xdr:row>13</xdr:row>
      <xdr:rowOff>142875</xdr:rowOff>
    </xdr:from>
    <xdr:to>
      <xdr:col>8</xdr:col>
      <xdr:colOff>385710</xdr:colOff>
      <xdr:row>14</xdr:row>
      <xdr:rowOff>1325</xdr:rowOff>
    </xdr:to>
    <xdr:sp macro="" textlink="">
      <xdr:nvSpPr>
        <xdr:cNvPr id="6" name="Photo swap note" descr="Personalize your tree! &#10;Swap a picture or placeholder with your own family picture. To do so, right-click the photo or placeholder and then click Change Picture. (To delete this note, select the edge and then press Delete.)" title="Photo swapping note">
          <a:extLst>
            <a:ext uri="{FF2B5EF4-FFF2-40B4-BE49-F238E27FC236}">
              <a16:creationId xmlns:a16="http://schemas.microsoft.com/office/drawing/2014/main" xmlns="" id="{00000000-0008-0000-0100-000006000000}"/>
            </a:ext>
          </a:extLst>
        </xdr:cNvPr>
        <xdr:cNvSpPr/>
      </xdr:nvSpPr>
      <xdr:spPr>
        <a:xfrm>
          <a:off x="11103241" y="4333875"/>
          <a:ext cx="45719" cy="80700"/>
        </a:xfrm>
        <a:prstGeom prst="wedgeRectCallout">
          <a:avLst>
            <a:gd name="adj1" fmla="val -60893"/>
            <a:gd name="adj2" fmla="val -24424"/>
          </a:avLst>
        </a:prstGeom>
        <a:solidFill>
          <a:schemeClr val="accent5">
            <a:lumMod val="20000"/>
            <a:lumOff val="80000"/>
          </a:schemeClr>
        </a:solidFill>
        <a:ln>
          <a:solidFill>
            <a:schemeClr val="tx2"/>
          </a:solidFill>
          <a:headEnd type="none" w="med" len="med"/>
          <a:tailEnd type="none" w="med" len="med"/>
        </a:ln>
        <a:effectLst/>
      </xdr:spPr>
      <xdr:style>
        <a:lnRef idx="1">
          <a:schemeClr val="accent2"/>
        </a:lnRef>
        <a:fillRef idx="2">
          <a:schemeClr val="accent2"/>
        </a:fillRef>
        <a:effectRef idx="1">
          <a:schemeClr val="accent2"/>
        </a:effectRef>
        <a:fontRef idx="minor">
          <a:schemeClr val="dk1"/>
        </a:fontRef>
      </xdr:style>
      <xdr:txBody>
        <a:bodyPr vertOverflow="clip" horzOverflow="clip" lIns="137160" tIns="0" bIns="0" rtlCol="0" anchor="ctr"/>
        <a:lstStyle/>
        <a:p>
          <a:pPr algn="l"/>
          <a:r>
            <a:rPr lang="en-US" sz="1200" b="0">
              <a:solidFill>
                <a:schemeClr val="tx2"/>
              </a:solidFill>
              <a:latin typeface="+mn-lt"/>
            </a:rPr>
            <a:t>Personalize your tree! </a:t>
          </a:r>
        </a:p>
        <a:p>
          <a:pPr algn="l"/>
          <a:r>
            <a:rPr lang="en-US" sz="1100" b="0">
              <a:solidFill>
                <a:schemeClr val="tx2"/>
              </a:solidFill>
              <a:latin typeface="+mn-lt"/>
            </a:rPr>
            <a:t>Swap a picture or placeholder with your own family picture. To do so, right-click the photo or</a:t>
          </a:r>
          <a:r>
            <a:rPr lang="en-US" sz="1100" b="0" baseline="0">
              <a:solidFill>
                <a:schemeClr val="tx2"/>
              </a:solidFill>
              <a:latin typeface="+mn-lt"/>
            </a:rPr>
            <a:t> placeholder </a:t>
          </a:r>
          <a:r>
            <a:rPr lang="en-US" sz="1100" b="0">
              <a:solidFill>
                <a:schemeClr val="tx2"/>
              </a:solidFill>
              <a:latin typeface="+mn-lt"/>
            </a:rPr>
            <a:t>and then click Change Picture. </a:t>
          </a:r>
        </a:p>
        <a:p>
          <a:pPr algn="l"/>
          <a:r>
            <a:rPr lang="en-US" sz="1100" b="0">
              <a:solidFill>
                <a:schemeClr val="tx2"/>
              </a:solidFill>
              <a:latin typeface="+mn-lt"/>
            </a:rPr>
            <a:t>(To delete this note, click to select it and then press Delete.)</a:t>
          </a:r>
        </a:p>
      </xdr:txBody>
    </xdr:sp>
    <xdr:clientData fPrintsWithSheet="0"/>
  </xdr:twoCellAnchor>
  <xdr:twoCellAnchor>
    <xdr:from>
      <xdr:col>5</xdr:col>
      <xdr:colOff>8136</xdr:colOff>
      <xdr:row>5</xdr:row>
      <xdr:rowOff>106783</xdr:rowOff>
    </xdr:from>
    <xdr:to>
      <xdr:col>7</xdr:col>
      <xdr:colOff>1484475</xdr:colOff>
      <xdr:row>8</xdr:row>
      <xdr:rowOff>53134</xdr:rowOff>
    </xdr:to>
    <xdr:grpSp>
      <xdr:nvGrpSpPr>
        <xdr:cNvPr id="9" name="Group 8" descr="&quot;&quot;" title="Mother's Parents Navigation">
          <a:hlinkClick xmlns:r="http://schemas.openxmlformats.org/officeDocument/2006/relationships" r:id="rId2" tooltip="Click to view mother's parents"/>
          <a:extLst>
            <a:ext uri="{FF2B5EF4-FFF2-40B4-BE49-F238E27FC236}">
              <a16:creationId xmlns:a16="http://schemas.microsoft.com/office/drawing/2014/main" xmlns="" id="{00000000-0008-0000-0100-000009000000}"/>
            </a:ext>
          </a:extLst>
        </xdr:cNvPr>
        <xdr:cNvGrpSpPr/>
      </xdr:nvGrpSpPr>
      <xdr:grpSpPr>
        <a:xfrm>
          <a:off x="6301692" y="2237561"/>
          <a:ext cx="4453783" cy="539017"/>
          <a:chOff x="6294636" y="2234033"/>
          <a:chExt cx="4450256" cy="549601"/>
        </a:xfrm>
      </xdr:grpSpPr>
      <xdr:sp macro="" textlink="MGrandfather">
        <xdr:nvSpPr>
          <xdr:cNvPr id="34" name="Grandfather" descr="&quot;&quot;" title="Father's father">
            <a:extLst>
              <a:ext uri="{FF2B5EF4-FFF2-40B4-BE49-F238E27FC236}">
                <a16:creationId xmlns:a16="http://schemas.microsoft.com/office/drawing/2014/main" xmlns="" id="{00000000-0008-0000-0100-000022000000}"/>
              </a:ext>
            </a:extLst>
          </xdr:cNvPr>
          <xdr:cNvSpPr/>
        </xdr:nvSpPr>
        <xdr:spPr>
          <a:xfrm>
            <a:off x="6294636" y="2234033"/>
            <a:ext cx="2191113" cy="549601"/>
          </a:xfrm>
          <a:prstGeom prst="rect">
            <a:avLst/>
          </a:prstGeom>
          <a:solidFill>
            <a:schemeClr val="accent2"/>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DC428C36-F562-4E66-95DB-875BBBD3FDA9}" type="TxLink">
              <a:rPr lang="en-US" sz="1400" b="0" i="0" u="none" strike="noStrike">
                <a:solidFill>
                  <a:srgbClr val="FFFFFF"/>
                </a:solidFill>
                <a:latin typeface="+mj-lt"/>
                <a:ea typeface="+mn-ea"/>
                <a:cs typeface="+mn-cs"/>
              </a:rPr>
              <a:pPr marL="0" marR="0" indent="0" algn="ctr">
                <a:spcBef>
                  <a:spcPts val="0"/>
                </a:spcBef>
                <a:spcAft>
                  <a:spcPts val="0"/>
                </a:spcAft>
              </a:pPr>
              <a:t>John Sibley DERHAM</a:t>
            </a:fld>
            <a:endParaRPr lang="en-US" sz="1400" b="0">
              <a:solidFill>
                <a:schemeClr val="bg1"/>
              </a:solidFill>
              <a:latin typeface="+mj-lt"/>
              <a:ea typeface="+mn-ea"/>
              <a:cs typeface="+mn-cs"/>
            </a:endParaRPr>
          </a:p>
        </xdr:txBody>
      </xdr:sp>
      <xdr:sp macro="" textlink="MGrandmother">
        <xdr:nvSpPr>
          <xdr:cNvPr id="35" name="Grandmother" descr="&quot;&quot;" title="Father's mother">
            <a:extLst>
              <a:ext uri="{FF2B5EF4-FFF2-40B4-BE49-F238E27FC236}">
                <a16:creationId xmlns:a16="http://schemas.microsoft.com/office/drawing/2014/main" xmlns="" id="{00000000-0008-0000-0100-000023000000}"/>
              </a:ext>
            </a:extLst>
          </xdr:cNvPr>
          <xdr:cNvSpPr/>
        </xdr:nvSpPr>
        <xdr:spPr>
          <a:xfrm>
            <a:off x="8552846" y="2234033"/>
            <a:ext cx="2192046" cy="549601"/>
          </a:xfrm>
          <a:prstGeom prst="rect">
            <a:avLst/>
          </a:prstGeom>
          <a:solidFill>
            <a:schemeClr val="accent2"/>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15997B3F-3503-4BE9-A253-00CE046A089B}" type="TxLink">
              <a:rPr lang="en-US" sz="1400" b="0" i="0" u="none" strike="noStrike">
                <a:solidFill>
                  <a:srgbClr val="FFFFFF"/>
                </a:solidFill>
                <a:latin typeface="+mj-lt"/>
                <a:ea typeface="+mn-ea"/>
                <a:cs typeface="+mn-cs"/>
              </a:rPr>
              <a:pPr marL="0" marR="0" indent="0" algn="ctr">
                <a:spcBef>
                  <a:spcPts val="0"/>
                </a:spcBef>
                <a:spcAft>
                  <a:spcPts val="0"/>
                </a:spcAft>
              </a:pPr>
              <a:t>Augusta Jane WEST</a:t>
            </a:fld>
            <a:endParaRPr lang="en-US" sz="1400" b="0">
              <a:solidFill>
                <a:schemeClr val="bg1"/>
              </a:solidFill>
              <a:latin typeface="+mj-lt"/>
              <a:ea typeface="+mn-ea"/>
              <a:cs typeface="+mn-cs"/>
            </a:endParaRPr>
          </a:p>
        </xdr:txBody>
      </xdr:sp>
    </xdr:grpSp>
    <xdr:clientData/>
  </xdr:twoCellAnchor>
  <xdr:twoCellAnchor>
    <xdr:from>
      <xdr:col>5</xdr:col>
      <xdr:colOff>608</xdr:colOff>
      <xdr:row>8</xdr:row>
      <xdr:rowOff>106683</xdr:rowOff>
    </xdr:from>
    <xdr:to>
      <xdr:col>8</xdr:col>
      <xdr:colOff>3563</xdr:colOff>
      <xdr:row>8</xdr:row>
      <xdr:rowOff>190377</xdr:rowOff>
    </xdr:to>
    <xdr:grpSp>
      <xdr:nvGrpSpPr>
        <xdr:cNvPr id="24" name="Group 23" descr="&quot;&quot;" title="Branch connector artwork">
          <a:extLst>
            <a:ext uri="{FF2B5EF4-FFF2-40B4-BE49-F238E27FC236}">
              <a16:creationId xmlns:a16="http://schemas.microsoft.com/office/drawing/2014/main" xmlns="" id="{00000000-0008-0000-0100-000018000000}"/>
            </a:ext>
          </a:extLst>
        </xdr:cNvPr>
        <xdr:cNvGrpSpPr/>
      </xdr:nvGrpSpPr>
      <xdr:grpSpPr>
        <a:xfrm>
          <a:off x="6294164" y="2830127"/>
          <a:ext cx="4476177" cy="83694"/>
          <a:chOff x="711590" y="2824479"/>
          <a:chExt cx="4469720" cy="223406"/>
        </a:xfrm>
      </xdr:grpSpPr>
      <xdr:cxnSp macro="">
        <xdr:nvCxnSpPr>
          <xdr:cNvPr id="25" name="Line 4" descr="&quot;&quot;">
            <a:extLst>
              <a:ext uri="{FF2B5EF4-FFF2-40B4-BE49-F238E27FC236}">
                <a16:creationId xmlns:a16="http://schemas.microsoft.com/office/drawing/2014/main" xmlns="" id="{00000000-0008-0000-0100-000019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6" name="Line 2" descr="&quot;&quot;">
            <a:extLst>
              <a:ext uri="{FF2B5EF4-FFF2-40B4-BE49-F238E27FC236}">
                <a16:creationId xmlns:a16="http://schemas.microsoft.com/office/drawing/2014/main" xmlns="" id="{00000000-0008-0000-0100-00001A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17111</xdr:colOff>
      <xdr:row>5</xdr:row>
      <xdr:rowOff>106785</xdr:rowOff>
    </xdr:from>
    <xdr:to>
      <xdr:col>3</xdr:col>
      <xdr:colOff>1494123</xdr:colOff>
      <xdr:row>8</xdr:row>
      <xdr:rowOff>53136</xdr:rowOff>
    </xdr:to>
    <xdr:grpSp>
      <xdr:nvGrpSpPr>
        <xdr:cNvPr id="7" name="Group 6" descr="&quot;&quot;" title="Father's Parents Navigation">
          <a:hlinkClick xmlns:r="http://schemas.openxmlformats.org/officeDocument/2006/relationships" r:id="rId3" tooltip="Click to view father's parents"/>
          <a:extLst>
            <a:ext uri="{FF2B5EF4-FFF2-40B4-BE49-F238E27FC236}">
              <a16:creationId xmlns:a16="http://schemas.microsoft.com/office/drawing/2014/main" xmlns="" id="{00000000-0008-0000-0100-000007000000}"/>
            </a:ext>
          </a:extLst>
        </xdr:cNvPr>
        <xdr:cNvGrpSpPr/>
      </xdr:nvGrpSpPr>
      <xdr:grpSpPr>
        <a:xfrm>
          <a:off x="722667" y="2237563"/>
          <a:ext cx="4454456" cy="539017"/>
          <a:chOff x="715611" y="2234035"/>
          <a:chExt cx="4450929" cy="549601"/>
        </a:xfrm>
      </xdr:grpSpPr>
      <xdr:sp macro="" textlink="PGrandfather">
        <xdr:nvSpPr>
          <xdr:cNvPr id="29" name="Grandfather" descr="&quot;&quot;" title="Father's father">
            <a:extLst>
              <a:ext uri="{FF2B5EF4-FFF2-40B4-BE49-F238E27FC236}">
                <a16:creationId xmlns:a16="http://schemas.microsoft.com/office/drawing/2014/main" xmlns="" id="{00000000-0008-0000-0100-00001D000000}"/>
              </a:ext>
            </a:extLst>
          </xdr:cNvPr>
          <xdr:cNvSpPr/>
        </xdr:nvSpPr>
        <xdr:spPr>
          <a:xfrm>
            <a:off x="715611" y="2234035"/>
            <a:ext cx="2191445" cy="549601"/>
          </a:xfrm>
          <a:prstGeom prst="rect">
            <a:avLst/>
          </a:prstGeom>
          <a:solidFill>
            <a:schemeClr val="accent2"/>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F381CB87-2DB0-4216-8CCA-A13D78A28814}" type="TxLink">
              <a:rPr lang="en-US" sz="1400" b="0" i="0" u="none" strike="noStrike">
                <a:solidFill>
                  <a:srgbClr val="FFFFFF"/>
                </a:solidFill>
                <a:latin typeface="Cambria"/>
                <a:ea typeface="+mn-ea"/>
                <a:cs typeface="+mn-cs"/>
              </a:rPr>
              <a:pPr marL="0" marR="0" indent="0" algn="ctr">
                <a:spcBef>
                  <a:spcPts val="0"/>
                </a:spcBef>
                <a:spcAft>
                  <a:spcPts val="0"/>
                </a:spcAft>
              </a:pPr>
              <a:t>William McAVEN</a:t>
            </a:fld>
            <a:endParaRPr lang="en-US" sz="1400" b="0">
              <a:solidFill>
                <a:schemeClr val="bg1"/>
              </a:solidFill>
              <a:latin typeface="+mj-lt"/>
              <a:ea typeface="+mn-ea"/>
              <a:cs typeface="+mn-cs"/>
            </a:endParaRPr>
          </a:p>
        </xdr:txBody>
      </xdr:sp>
      <xdr:sp macro="" textlink="PGrandmother">
        <xdr:nvSpPr>
          <xdr:cNvPr id="30" name="Grandmother" descr="&quot;&quot;" title="Father's mother">
            <a:extLst>
              <a:ext uri="{FF2B5EF4-FFF2-40B4-BE49-F238E27FC236}">
                <a16:creationId xmlns:a16="http://schemas.microsoft.com/office/drawing/2014/main" xmlns="" id="{00000000-0008-0000-0100-00001E000000}"/>
              </a:ext>
            </a:extLst>
          </xdr:cNvPr>
          <xdr:cNvSpPr/>
        </xdr:nvSpPr>
        <xdr:spPr>
          <a:xfrm>
            <a:off x="2974164" y="2234035"/>
            <a:ext cx="2192376" cy="549601"/>
          </a:xfrm>
          <a:prstGeom prst="rect">
            <a:avLst/>
          </a:prstGeom>
          <a:solidFill>
            <a:schemeClr val="accent2"/>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FB25C8C2-21E5-4015-90E4-AA218C283869}" type="TxLink">
              <a:rPr lang="en-US" sz="1400" b="0" i="0" u="none" strike="noStrike">
                <a:solidFill>
                  <a:srgbClr val="FFFFFF"/>
                </a:solidFill>
                <a:latin typeface="Cambria"/>
                <a:ea typeface="+mn-ea"/>
                <a:cs typeface="+mn-cs"/>
              </a:rPr>
              <a:pPr marL="0" marR="0" indent="0" algn="ctr">
                <a:spcBef>
                  <a:spcPts val="0"/>
                </a:spcBef>
                <a:spcAft>
                  <a:spcPts val="0"/>
                </a:spcAft>
              </a:pPr>
              <a:t>Hannah LONGSTAFF</a:t>
            </a:fld>
            <a:endParaRPr lang="en-US" sz="1400" b="0">
              <a:solidFill>
                <a:schemeClr val="bg1"/>
              </a:solidFill>
              <a:latin typeface="+mj-lt"/>
              <a:ea typeface="+mn-ea"/>
              <a:cs typeface="+mn-cs"/>
            </a:endParaRPr>
          </a:p>
        </xdr:txBody>
      </xdr:sp>
    </xdr:grpSp>
    <xdr:clientData/>
  </xdr:twoCellAnchor>
  <xdr:twoCellAnchor>
    <xdr:from>
      <xdr:col>1</xdr:col>
      <xdr:colOff>9582</xdr:colOff>
      <xdr:row>8</xdr:row>
      <xdr:rowOff>106685</xdr:rowOff>
    </xdr:from>
    <xdr:to>
      <xdr:col>4</xdr:col>
      <xdr:colOff>3561</xdr:colOff>
      <xdr:row>8</xdr:row>
      <xdr:rowOff>190379</xdr:rowOff>
    </xdr:to>
    <xdr:grpSp>
      <xdr:nvGrpSpPr>
        <xdr:cNvPr id="31" name="Group 30" descr="&quot;&quot;" title="Branch connector artwork">
          <a:extLst>
            <a:ext uri="{FF2B5EF4-FFF2-40B4-BE49-F238E27FC236}">
              <a16:creationId xmlns:a16="http://schemas.microsoft.com/office/drawing/2014/main" xmlns="" id="{00000000-0008-0000-0100-00001F000000}"/>
            </a:ext>
          </a:extLst>
        </xdr:cNvPr>
        <xdr:cNvGrpSpPr/>
      </xdr:nvGrpSpPr>
      <xdr:grpSpPr>
        <a:xfrm>
          <a:off x="715138" y="2830129"/>
          <a:ext cx="4467201" cy="83694"/>
          <a:chOff x="711590" y="2824479"/>
          <a:chExt cx="4469720" cy="223406"/>
        </a:xfrm>
      </xdr:grpSpPr>
      <xdr:cxnSp macro="">
        <xdr:nvCxnSpPr>
          <xdr:cNvPr id="32" name="Line 4" descr="&quot;&quot;">
            <a:extLst>
              <a:ext uri="{FF2B5EF4-FFF2-40B4-BE49-F238E27FC236}">
                <a16:creationId xmlns:a16="http://schemas.microsoft.com/office/drawing/2014/main" xmlns="" id="{00000000-0008-0000-0100-000020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3" name="Line 2" descr="&quot;&quot;">
            <a:extLst>
              <a:ext uri="{FF2B5EF4-FFF2-40B4-BE49-F238E27FC236}">
                <a16:creationId xmlns:a16="http://schemas.microsoft.com/office/drawing/2014/main" xmlns="" id="{00000000-0008-0000-0100-000021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650114</xdr:colOff>
      <xdr:row>0</xdr:row>
      <xdr:rowOff>349389</xdr:rowOff>
    </xdr:from>
    <xdr:to>
      <xdr:col>7</xdr:col>
      <xdr:colOff>1465044</xdr:colOff>
      <xdr:row>1</xdr:row>
      <xdr:rowOff>389534</xdr:rowOff>
    </xdr:to>
    <xdr:sp macro="" textlink="">
      <xdr:nvSpPr>
        <xdr:cNvPr id="40" name="Back" descr="Click to return to tree" title="Back to Tree">
          <a:hlinkClick xmlns:r="http://schemas.openxmlformats.org/officeDocument/2006/relationships" r:id="rId4" tooltip="Click to return to tree"/>
          <a:extLst>
            <a:ext uri="{FF2B5EF4-FFF2-40B4-BE49-F238E27FC236}">
              <a16:creationId xmlns:a16="http://schemas.microsoft.com/office/drawing/2014/main" xmlns="" id="{00000000-0008-0000-0100-000028000000}"/>
            </a:ext>
          </a:extLst>
        </xdr:cNvPr>
        <xdr:cNvSpPr/>
      </xdr:nvSpPr>
      <xdr:spPr>
        <a:xfrm>
          <a:off x="9910531" y="349389"/>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twoCellAnchor editAs="oneCell">
    <xdr:from>
      <xdr:col>1</xdr:col>
      <xdr:colOff>142875</xdr:colOff>
      <xdr:row>29</xdr:row>
      <xdr:rowOff>895144</xdr:rowOff>
    </xdr:from>
    <xdr:to>
      <xdr:col>1</xdr:col>
      <xdr:colOff>968375</xdr:colOff>
      <xdr:row>30</xdr:row>
      <xdr:rowOff>965370</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5"/>
        <a:stretch>
          <a:fillRect/>
        </a:stretch>
      </xdr:blipFill>
      <xdr:spPr>
        <a:xfrm>
          <a:off x="841375" y="10531269"/>
          <a:ext cx="825500" cy="1054476"/>
        </a:xfrm>
        <a:prstGeom prst="rect">
          <a:avLst/>
        </a:prstGeom>
      </xdr:spPr>
    </xdr:pic>
    <xdr:clientData/>
  </xdr:twoCellAnchor>
  <xdr:twoCellAnchor editAs="oneCell">
    <xdr:from>
      <xdr:col>4</xdr:col>
      <xdr:colOff>936625</xdr:colOff>
      <xdr:row>9</xdr:row>
      <xdr:rowOff>492125</xdr:rowOff>
    </xdr:from>
    <xdr:to>
      <xdr:col>5</xdr:col>
      <xdr:colOff>1381125</xdr:colOff>
      <xdr:row>17</xdr:row>
      <xdr:rowOff>86314</xdr:rowOff>
    </xdr:to>
    <xdr:pic>
      <xdr:nvPicPr>
        <xdr:cNvPr id="5" name="Picture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6"/>
        <a:stretch>
          <a:fillRect/>
        </a:stretch>
      </xdr:blipFill>
      <xdr:spPr>
        <a:xfrm>
          <a:off x="6111875" y="3381375"/>
          <a:ext cx="1555750" cy="1689689"/>
        </a:xfrm>
        <a:prstGeom prst="rect">
          <a:avLst/>
        </a:prstGeom>
      </xdr:spPr>
    </xdr:pic>
    <xdr:clientData/>
  </xdr:twoCellAnchor>
  <xdr:twoCellAnchor editAs="oneCell">
    <xdr:from>
      <xdr:col>0</xdr:col>
      <xdr:colOff>666750</xdr:colOff>
      <xdr:row>9</xdr:row>
      <xdr:rowOff>444500</xdr:rowOff>
    </xdr:from>
    <xdr:to>
      <xdr:col>1</xdr:col>
      <xdr:colOff>1454150</xdr:colOff>
      <xdr:row>16</xdr:row>
      <xdr:rowOff>25400</xdr:rowOff>
    </xdr:to>
    <xdr:pic>
      <xdr:nvPicPr>
        <xdr:cNvPr id="10" name="Picture 9">
          <a:extLst>
            <a:ext uri="{FF2B5EF4-FFF2-40B4-BE49-F238E27FC236}">
              <a16:creationId xmlns:a16="http://schemas.microsoft.com/office/drawing/2014/main" xmlns="" id="{00000000-0008-0000-0100-00000A000000}"/>
            </a:ext>
          </a:extLst>
        </xdr:cNvPr>
        <xdr:cNvPicPr>
          <a:picLocks noChangeAspect="1"/>
        </xdr:cNvPicPr>
      </xdr:nvPicPr>
      <xdr:blipFill>
        <a:blip xmlns:r="http://schemas.openxmlformats.org/officeDocument/2006/relationships" r:embed="rId7"/>
        <a:stretch>
          <a:fillRect/>
        </a:stretch>
      </xdr:blipFill>
      <xdr:spPr>
        <a:xfrm>
          <a:off x="666750" y="3333750"/>
          <a:ext cx="1485900" cy="161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267147</xdr:colOff>
      <xdr:row>29</xdr:row>
      <xdr:rowOff>48958</xdr:rowOff>
    </xdr:from>
    <xdr:to>
      <xdr:col>1</xdr:col>
      <xdr:colOff>1181547</xdr:colOff>
      <xdr:row>29</xdr:row>
      <xdr:rowOff>963358</xdr:rowOff>
    </xdr:to>
    <xdr:pic>
      <xdr:nvPicPr>
        <xdr:cNvPr id="4" name="Photo placeholder 2" descr="To change this photo, right-click photo and then click Change Picture." title="Photo Placeholder">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710" y="8883396"/>
          <a:ext cx="914400" cy="914400"/>
        </a:xfrm>
        <a:prstGeom prst="rect">
          <a:avLst/>
        </a:prstGeom>
      </xdr:spPr>
    </xdr:pic>
    <xdr:clientData/>
  </xdr:twoCellAnchor>
  <xdr:twoCellAnchor>
    <xdr:from>
      <xdr:col>5</xdr:col>
      <xdr:colOff>8136</xdr:colOff>
      <xdr:row>5</xdr:row>
      <xdr:rowOff>108106</xdr:rowOff>
    </xdr:from>
    <xdr:to>
      <xdr:col>7</xdr:col>
      <xdr:colOff>1484475</xdr:colOff>
      <xdr:row>8</xdr:row>
      <xdr:rowOff>54457</xdr:rowOff>
    </xdr:to>
    <xdr:grpSp>
      <xdr:nvGrpSpPr>
        <xdr:cNvPr id="3" name="Group 2" descr="&quot;&quot;" title="Mother's Parents Navigation">
          <a:hlinkClick xmlns:r="http://schemas.openxmlformats.org/officeDocument/2006/relationships" r:id="rId2" tooltip="Click to view mother's parents"/>
          <a:extLst>
            <a:ext uri="{FF2B5EF4-FFF2-40B4-BE49-F238E27FC236}">
              <a16:creationId xmlns:a16="http://schemas.microsoft.com/office/drawing/2014/main" xmlns="" id="{00000000-0008-0000-0200-000003000000}"/>
            </a:ext>
          </a:extLst>
        </xdr:cNvPr>
        <xdr:cNvGrpSpPr/>
      </xdr:nvGrpSpPr>
      <xdr:grpSpPr>
        <a:xfrm>
          <a:off x="6294636" y="2251231"/>
          <a:ext cx="4460839" cy="517851"/>
          <a:chOff x="6294636" y="2245939"/>
          <a:chExt cx="4450256" cy="549601"/>
        </a:xfrm>
      </xdr:grpSpPr>
      <xdr:sp macro="" textlink="PGGrandfather2">
        <xdr:nvSpPr>
          <xdr:cNvPr id="72" name="Grandfather" descr="&quot;&quot;" title="Father's father">
            <a:extLst>
              <a:ext uri="{FF2B5EF4-FFF2-40B4-BE49-F238E27FC236}">
                <a16:creationId xmlns:a16="http://schemas.microsoft.com/office/drawing/2014/main" xmlns="" id="{00000000-0008-0000-0200-000048000000}"/>
              </a:ext>
            </a:extLst>
          </xdr:cNvPr>
          <xdr:cNvSpPr/>
        </xdr:nvSpPr>
        <xdr:spPr>
          <a:xfrm>
            <a:off x="6294636" y="2245939"/>
            <a:ext cx="2191113" cy="549601"/>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9650C4FF-C6EF-4E99-BFFD-994595AA48D4}" type="TxLink">
              <a:rPr lang="en-US" sz="1400" b="0" i="0" u="none" strike="noStrike">
                <a:solidFill>
                  <a:srgbClr val="FFFFFF"/>
                </a:solidFill>
                <a:latin typeface="Cambria"/>
                <a:ea typeface="+mn-ea"/>
                <a:cs typeface="+mn-cs"/>
              </a:rPr>
              <a:pPr marL="0" marR="0" indent="0" algn="ctr">
                <a:spcBef>
                  <a:spcPts val="0"/>
                </a:spcBef>
                <a:spcAft>
                  <a:spcPts val="0"/>
                </a:spcAft>
              </a:pPr>
              <a:t>Joseph LONGSTAFF</a:t>
            </a:fld>
            <a:endParaRPr lang="en-US" sz="1200" b="0">
              <a:solidFill>
                <a:schemeClr val="bg1"/>
              </a:solidFill>
              <a:latin typeface="+mj-lt"/>
              <a:ea typeface="+mn-ea"/>
              <a:cs typeface="+mn-cs"/>
            </a:endParaRPr>
          </a:p>
        </xdr:txBody>
      </xdr:sp>
      <xdr:sp macro="" textlink="PGGrandmother2">
        <xdr:nvSpPr>
          <xdr:cNvPr id="73" name="Grandmother" descr="&quot;&quot;" title="Father's mother">
            <a:extLst>
              <a:ext uri="{FF2B5EF4-FFF2-40B4-BE49-F238E27FC236}">
                <a16:creationId xmlns:a16="http://schemas.microsoft.com/office/drawing/2014/main" xmlns="" id="{00000000-0008-0000-0200-000049000000}"/>
              </a:ext>
            </a:extLst>
          </xdr:cNvPr>
          <xdr:cNvSpPr/>
        </xdr:nvSpPr>
        <xdr:spPr>
          <a:xfrm>
            <a:off x="8552846" y="2245939"/>
            <a:ext cx="2192046" cy="549601"/>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3452ECC3-E047-403D-8923-253F560E54BD}" type="TxLink">
              <a:rPr lang="en-US" sz="1400" b="0" i="0" u="none" strike="noStrike">
                <a:solidFill>
                  <a:srgbClr val="FFFFFF"/>
                </a:solidFill>
                <a:latin typeface="Cambria"/>
                <a:ea typeface="+mn-ea"/>
                <a:cs typeface="+mn-cs"/>
              </a:rPr>
              <a:pPr marL="0" marR="0" indent="0" algn="ctr">
                <a:spcBef>
                  <a:spcPts val="0"/>
                </a:spcBef>
                <a:spcAft>
                  <a:spcPts val="0"/>
                </a:spcAft>
              </a:pPr>
              <a:t>Mary BAILES</a:t>
            </a:fld>
            <a:endParaRPr lang="en-US" sz="1100" b="0">
              <a:solidFill>
                <a:schemeClr val="bg1"/>
              </a:solidFill>
              <a:latin typeface="+mj-lt"/>
              <a:ea typeface="+mn-ea"/>
              <a:cs typeface="+mn-cs"/>
            </a:endParaRPr>
          </a:p>
        </xdr:txBody>
      </xdr:sp>
    </xdr:grpSp>
    <xdr:clientData/>
  </xdr:twoCellAnchor>
  <xdr:twoCellAnchor>
    <xdr:from>
      <xdr:col>5</xdr:col>
      <xdr:colOff>608</xdr:colOff>
      <xdr:row>8</xdr:row>
      <xdr:rowOff>108006</xdr:rowOff>
    </xdr:from>
    <xdr:to>
      <xdr:col>8</xdr:col>
      <xdr:colOff>3563</xdr:colOff>
      <xdr:row>9</xdr:row>
      <xdr:rowOff>1200</xdr:rowOff>
    </xdr:to>
    <xdr:grpSp>
      <xdr:nvGrpSpPr>
        <xdr:cNvPr id="74" name="Group 73" descr="&quot;&quot;" title="Branch connector artwork">
          <a:extLst>
            <a:ext uri="{FF2B5EF4-FFF2-40B4-BE49-F238E27FC236}">
              <a16:creationId xmlns:a16="http://schemas.microsoft.com/office/drawing/2014/main" xmlns="" id="{00000000-0008-0000-0200-00004A000000}"/>
            </a:ext>
          </a:extLst>
        </xdr:cNvPr>
        <xdr:cNvGrpSpPr/>
      </xdr:nvGrpSpPr>
      <xdr:grpSpPr>
        <a:xfrm>
          <a:off x="6287108" y="2822631"/>
          <a:ext cx="4479705" cy="83694"/>
          <a:chOff x="711590" y="2824479"/>
          <a:chExt cx="4469720" cy="223406"/>
        </a:xfrm>
      </xdr:grpSpPr>
      <xdr:cxnSp macro="">
        <xdr:nvCxnSpPr>
          <xdr:cNvPr id="76" name="Line 4" descr="&quot;&quot;">
            <a:extLst>
              <a:ext uri="{FF2B5EF4-FFF2-40B4-BE49-F238E27FC236}">
                <a16:creationId xmlns:a16="http://schemas.microsoft.com/office/drawing/2014/main" xmlns="" id="{00000000-0008-0000-0200-00004C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77" name="Line 2" descr="&quot;&quot;">
            <a:extLst>
              <a:ext uri="{FF2B5EF4-FFF2-40B4-BE49-F238E27FC236}">
                <a16:creationId xmlns:a16="http://schemas.microsoft.com/office/drawing/2014/main" xmlns="" id="{00000000-0008-0000-0200-00004D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17111</xdr:colOff>
      <xdr:row>5</xdr:row>
      <xdr:rowOff>108108</xdr:rowOff>
    </xdr:from>
    <xdr:to>
      <xdr:col>3</xdr:col>
      <xdr:colOff>1494123</xdr:colOff>
      <xdr:row>8</xdr:row>
      <xdr:rowOff>54459</xdr:rowOff>
    </xdr:to>
    <xdr:grpSp>
      <xdr:nvGrpSpPr>
        <xdr:cNvPr id="2" name="Group 1" descr="&quot;&quot;" title="Father's Parents Navigation">
          <a:hlinkClick xmlns:r="http://schemas.openxmlformats.org/officeDocument/2006/relationships" r:id="rId3" tooltip="Click to view father's parents"/>
          <a:extLst>
            <a:ext uri="{FF2B5EF4-FFF2-40B4-BE49-F238E27FC236}">
              <a16:creationId xmlns:a16="http://schemas.microsoft.com/office/drawing/2014/main" xmlns="" id="{00000000-0008-0000-0200-000002000000}"/>
            </a:ext>
          </a:extLst>
        </xdr:cNvPr>
        <xdr:cNvGrpSpPr/>
      </xdr:nvGrpSpPr>
      <xdr:grpSpPr>
        <a:xfrm>
          <a:off x="715611" y="2251233"/>
          <a:ext cx="4461512" cy="517851"/>
          <a:chOff x="715611" y="2245941"/>
          <a:chExt cx="4450929" cy="549601"/>
        </a:xfrm>
      </xdr:grpSpPr>
      <xdr:sp macro="" textlink="PGGrandfather1">
        <xdr:nvSpPr>
          <xdr:cNvPr id="79" name="Grandfather" descr="&quot;&quot;" title="Father's father">
            <a:extLst>
              <a:ext uri="{FF2B5EF4-FFF2-40B4-BE49-F238E27FC236}">
                <a16:creationId xmlns:a16="http://schemas.microsoft.com/office/drawing/2014/main" xmlns="" id="{00000000-0008-0000-0200-00004F000000}"/>
              </a:ext>
            </a:extLst>
          </xdr:cNvPr>
          <xdr:cNvSpPr/>
        </xdr:nvSpPr>
        <xdr:spPr>
          <a:xfrm>
            <a:off x="715611" y="2245941"/>
            <a:ext cx="2191445" cy="549601"/>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27F828ED-A7EA-4788-8F02-E0B22B084D48}" type="TxLink">
              <a:rPr lang="en-US" sz="1400" b="0" i="0" u="none" strike="noStrike">
                <a:solidFill>
                  <a:srgbClr val="FFFFFF"/>
                </a:solidFill>
                <a:latin typeface="Cambria"/>
                <a:ea typeface="+mn-ea"/>
                <a:cs typeface="+mn-cs"/>
              </a:rPr>
              <a:pPr marL="0" marR="0" indent="0" algn="ctr">
                <a:spcBef>
                  <a:spcPts val="0"/>
                </a:spcBef>
                <a:spcAft>
                  <a:spcPts val="0"/>
                </a:spcAft>
              </a:pPr>
              <a:t>John McAVAN</a:t>
            </a:fld>
            <a:endParaRPr lang="en-US" sz="1400" b="0">
              <a:solidFill>
                <a:schemeClr val="bg1"/>
              </a:solidFill>
              <a:latin typeface="+mj-lt"/>
              <a:ea typeface="+mn-ea"/>
              <a:cs typeface="+mn-cs"/>
            </a:endParaRPr>
          </a:p>
        </xdr:txBody>
      </xdr:sp>
      <xdr:sp macro="" textlink="PGGrandmother1">
        <xdr:nvSpPr>
          <xdr:cNvPr id="80" name="Grandmother" descr="&quot;&quot;" title="Father's mother">
            <a:extLst>
              <a:ext uri="{FF2B5EF4-FFF2-40B4-BE49-F238E27FC236}">
                <a16:creationId xmlns:a16="http://schemas.microsoft.com/office/drawing/2014/main" xmlns="" id="{00000000-0008-0000-0200-000050000000}"/>
              </a:ext>
            </a:extLst>
          </xdr:cNvPr>
          <xdr:cNvSpPr/>
        </xdr:nvSpPr>
        <xdr:spPr>
          <a:xfrm>
            <a:off x="2974164" y="2245941"/>
            <a:ext cx="2192376" cy="549601"/>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5C5ECBC4-8E5F-421E-A429-EC857D0ED20C}" type="TxLink">
              <a:rPr lang="en-US" sz="1400" b="0" i="0" u="none" strike="noStrike">
                <a:solidFill>
                  <a:srgbClr val="FFFFFF"/>
                </a:solidFill>
                <a:latin typeface="Cambria"/>
                <a:ea typeface="+mn-ea"/>
                <a:cs typeface="+mn-cs"/>
              </a:rPr>
              <a:pPr marL="0" marR="0" indent="0" algn="ctr">
                <a:spcBef>
                  <a:spcPts val="0"/>
                </a:spcBef>
                <a:spcAft>
                  <a:spcPts val="0"/>
                </a:spcAft>
              </a:pPr>
              <a:t>Margaret (Mary) WEBB </a:t>
            </a:fld>
            <a:endParaRPr lang="en-US" sz="1400" b="0">
              <a:solidFill>
                <a:schemeClr val="bg1"/>
              </a:solidFill>
              <a:latin typeface="+mj-lt"/>
              <a:ea typeface="+mn-ea"/>
              <a:cs typeface="+mn-cs"/>
            </a:endParaRPr>
          </a:p>
        </xdr:txBody>
      </xdr:sp>
    </xdr:grpSp>
    <xdr:clientData/>
  </xdr:twoCellAnchor>
  <xdr:twoCellAnchor>
    <xdr:from>
      <xdr:col>1</xdr:col>
      <xdr:colOff>9582</xdr:colOff>
      <xdr:row>8</xdr:row>
      <xdr:rowOff>108008</xdr:rowOff>
    </xdr:from>
    <xdr:to>
      <xdr:col>4</xdr:col>
      <xdr:colOff>3561</xdr:colOff>
      <xdr:row>9</xdr:row>
      <xdr:rowOff>1202</xdr:rowOff>
    </xdr:to>
    <xdr:grpSp>
      <xdr:nvGrpSpPr>
        <xdr:cNvPr id="81" name="Group 80" descr="&quot;&quot;" title="Branch connector artwork">
          <a:extLst>
            <a:ext uri="{FF2B5EF4-FFF2-40B4-BE49-F238E27FC236}">
              <a16:creationId xmlns:a16="http://schemas.microsoft.com/office/drawing/2014/main" xmlns="" id="{00000000-0008-0000-0200-000051000000}"/>
            </a:ext>
          </a:extLst>
        </xdr:cNvPr>
        <xdr:cNvGrpSpPr/>
      </xdr:nvGrpSpPr>
      <xdr:grpSpPr>
        <a:xfrm>
          <a:off x="708082" y="2822633"/>
          <a:ext cx="4470729" cy="83694"/>
          <a:chOff x="711590" y="2824479"/>
          <a:chExt cx="4469720" cy="223406"/>
        </a:xfrm>
      </xdr:grpSpPr>
      <xdr:cxnSp macro="">
        <xdr:nvCxnSpPr>
          <xdr:cNvPr id="83" name="Line 4" descr="&quot;&quot;">
            <a:extLst>
              <a:ext uri="{FF2B5EF4-FFF2-40B4-BE49-F238E27FC236}">
                <a16:creationId xmlns:a16="http://schemas.microsoft.com/office/drawing/2014/main" xmlns="" id="{00000000-0008-0000-0200-000053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85" name="Line 2" descr="&quot;&quot;">
            <a:extLst>
              <a:ext uri="{FF2B5EF4-FFF2-40B4-BE49-F238E27FC236}">
                <a16:creationId xmlns:a16="http://schemas.microsoft.com/office/drawing/2014/main" xmlns="" id="{00000000-0008-0000-0200-000055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650110</xdr:colOff>
      <xdr:row>0</xdr:row>
      <xdr:rowOff>359972</xdr:rowOff>
    </xdr:from>
    <xdr:to>
      <xdr:col>7</xdr:col>
      <xdr:colOff>1465040</xdr:colOff>
      <xdr:row>1</xdr:row>
      <xdr:rowOff>389534</xdr:rowOff>
    </xdr:to>
    <xdr:sp macro="" textlink="">
      <xdr:nvSpPr>
        <xdr:cNvPr id="30" name="Back" descr="Click to return to tree" title="Back to Tree">
          <a:hlinkClick xmlns:r="http://schemas.openxmlformats.org/officeDocument/2006/relationships" r:id="rId4" tooltip="Click to return to tree"/>
          <a:extLst>
            <a:ext uri="{FF2B5EF4-FFF2-40B4-BE49-F238E27FC236}">
              <a16:creationId xmlns:a16="http://schemas.microsoft.com/office/drawing/2014/main" xmlns="" id="{00000000-0008-0000-0200-00001E000000}"/>
            </a:ext>
          </a:extLst>
        </xdr:cNvPr>
        <xdr:cNvSpPr/>
      </xdr:nvSpPr>
      <xdr:spPr>
        <a:xfrm>
          <a:off x="9910527" y="359972"/>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twoCellAnchor editAs="oneCell">
    <xdr:from>
      <xdr:col>1</xdr:col>
      <xdr:colOff>28223</xdr:colOff>
      <xdr:row>27</xdr:row>
      <xdr:rowOff>211667</xdr:rowOff>
    </xdr:from>
    <xdr:to>
      <xdr:col>1</xdr:col>
      <xdr:colOff>950779</xdr:colOff>
      <xdr:row>29</xdr:row>
      <xdr:rowOff>0</xdr:rowOff>
    </xdr:to>
    <xdr:pic>
      <xdr:nvPicPr>
        <xdr:cNvPr id="17" name="Picture 16">
          <a:extLst>
            <a:ext uri="{FF2B5EF4-FFF2-40B4-BE49-F238E27FC236}">
              <a16:creationId xmlns:a16="http://schemas.microsoft.com/office/drawing/2014/main" xmlns="" id="{00000000-0008-0000-0200-000011000000}"/>
            </a:ext>
          </a:extLst>
        </xdr:cNvPr>
        <xdr:cNvPicPr>
          <a:picLocks noChangeAspect="1"/>
        </xdr:cNvPicPr>
      </xdr:nvPicPr>
      <xdr:blipFill>
        <a:blip xmlns:r="http://schemas.openxmlformats.org/officeDocument/2006/relationships" r:embed="rId5"/>
        <a:stretch>
          <a:fillRect/>
        </a:stretch>
      </xdr:blipFill>
      <xdr:spPr>
        <a:xfrm>
          <a:off x="726723" y="7339542"/>
          <a:ext cx="922556" cy="11218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265030</xdr:colOff>
      <xdr:row>30</xdr:row>
      <xdr:rowOff>52928</xdr:rowOff>
    </xdr:from>
    <xdr:to>
      <xdr:col>1</xdr:col>
      <xdr:colOff>1179430</xdr:colOff>
      <xdr:row>30</xdr:row>
      <xdr:rowOff>967328</xdr:rowOff>
    </xdr:to>
    <xdr:pic>
      <xdr:nvPicPr>
        <xdr:cNvPr id="4" name="Photo placeholder 2" descr="To change this photo, right-click photo and then click Change Picture." title="Photo Placeholder">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593" y="8720678"/>
          <a:ext cx="914400" cy="914400"/>
        </a:xfrm>
        <a:prstGeom prst="rect">
          <a:avLst/>
        </a:prstGeom>
      </xdr:spPr>
    </xdr:pic>
    <xdr:clientData/>
  </xdr:twoCellAnchor>
  <xdr:twoCellAnchor editAs="oneCell">
    <xdr:from>
      <xdr:col>1</xdr:col>
      <xdr:colOff>265030</xdr:colOff>
      <xdr:row>32</xdr:row>
      <xdr:rowOff>81504</xdr:rowOff>
    </xdr:from>
    <xdr:to>
      <xdr:col>1</xdr:col>
      <xdr:colOff>1179430</xdr:colOff>
      <xdr:row>32</xdr:row>
      <xdr:rowOff>950373</xdr:rowOff>
    </xdr:to>
    <xdr:pic>
      <xdr:nvPicPr>
        <xdr:cNvPr id="89" name="Child photo 2">
          <a:extLst>
            <a:ext uri="{FF2B5EF4-FFF2-40B4-BE49-F238E27FC236}">
              <a16:creationId xmlns:a16="http://schemas.microsoft.com/office/drawing/2014/main" xmlns="" id="{00000000-0008-0000-0300-00005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3530" y="9754671"/>
          <a:ext cx="914400" cy="868869"/>
        </a:xfrm>
        <a:prstGeom prst="rect">
          <a:avLst/>
        </a:prstGeom>
        <a:ln>
          <a:noFill/>
        </a:ln>
      </xdr:spPr>
    </xdr:pic>
    <xdr:clientData/>
  </xdr:twoCellAnchor>
  <xdr:twoCellAnchor>
    <xdr:from>
      <xdr:col>5</xdr:col>
      <xdr:colOff>18719</xdr:colOff>
      <xdr:row>5</xdr:row>
      <xdr:rowOff>108106</xdr:rowOff>
    </xdr:from>
    <xdr:to>
      <xdr:col>8</xdr:col>
      <xdr:colOff>2808</xdr:colOff>
      <xdr:row>8</xdr:row>
      <xdr:rowOff>54457</xdr:rowOff>
    </xdr:to>
    <xdr:grpSp>
      <xdr:nvGrpSpPr>
        <xdr:cNvPr id="3" name="Group 2" descr="&quot;&quot;" title="Mother's Parents Navigation">
          <a:hlinkClick xmlns:r="http://schemas.openxmlformats.org/officeDocument/2006/relationships" r:id="rId3" tooltip="Click to view mother's parents"/>
          <a:extLst>
            <a:ext uri="{FF2B5EF4-FFF2-40B4-BE49-F238E27FC236}">
              <a16:creationId xmlns:a16="http://schemas.microsoft.com/office/drawing/2014/main" xmlns="" id="{00000000-0008-0000-0300-000003000000}"/>
            </a:ext>
          </a:extLst>
        </xdr:cNvPr>
        <xdr:cNvGrpSpPr/>
      </xdr:nvGrpSpPr>
      <xdr:grpSpPr>
        <a:xfrm>
          <a:off x="6305219" y="2251231"/>
          <a:ext cx="4460839" cy="517851"/>
          <a:chOff x="6305219" y="2253738"/>
          <a:chExt cx="4455826" cy="547930"/>
        </a:xfrm>
      </xdr:grpSpPr>
      <xdr:sp macro="" textlink="MGGrandfather2">
        <xdr:nvSpPr>
          <xdr:cNvPr id="23" name="Grandfather" descr="&quot;&quot;" title="Father's father">
            <a:extLst>
              <a:ext uri="{FF2B5EF4-FFF2-40B4-BE49-F238E27FC236}">
                <a16:creationId xmlns:a16="http://schemas.microsoft.com/office/drawing/2014/main" xmlns="" id="{00000000-0008-0000-0300-000017000000}"/>
              </a:ext>
            </a:extLst>
          </xdr:cNvPr>
          <xdr:cNvSpPr/>
        </xdr:nvSpPr>
        <xdr:spPr>
          <a:xfrm>
            <a:off x="6305219" y="2253738"/>
            <a:ext cx="2193341" cy="547930"/>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DC8D9D5E-0682-4823-BB1F-8503795C8761}" type="TxLink">
              <a:rPr lang="en-US" sz="1400" b="0" i="0" u="none" strike="noStrike">
                <a:solidFill>
                  <a:srgbClr val="FFFFFF"/>
                </a:solidFill>
                <a:latin typeface="Cambria"/>
                <a:ea typeface="+mn-ea"/>
                <a:cs typeface="+mn-cs"/>
              </a:rPr>
              <a:pPr marL="0" marR="0" indent="0" algn="ctr">
                <a:spcBef>
                  <a:spcPts val="0"/>
                </a:spcBef>
                <a:spcAft>
                  <a:spcPts val="0"/>
                </a:spcAft>
              </a:pPr>
              <a:t>William Henry WEST</a:t>
            </a:fld>
            <a:endParaRPr lang="en-US" sz="1100" b="0">
              <a:solidFill>
                <a:schemeClr val="bg1"/>
              </a:solidFill>
              <a:latin typeface="+mj-lt"/>
              <a:ea typeface="+mn-ea"/>
              <a:cs typeface="+mn-cs"/>
            </a:endParaRPr>
          </a:p>
        </xdr:txBody>
      </xdr:sp>
      <xdr:sp macro="" textlink="MGGrandmother2">
        <xdr:nvSpPr>
          <xdr:cNvPr id="24" name="Grandmother" descr="&quot;&quot;" title="Father's mother">
            <a:extLst>
              <a:ext uri="{FF2B5EF4-FFF2-40B4-BE49-F238E27FC236}">
                <a16:creationId xmlns:a16="http://schemas.microsoft.com/office/drawing/2014/main" xmlns="" id="{00000000-0008-0000-0300-000018000000}"/>
              </a:ext>
            </a:extLst>
          </xdr:cNvPr>
          <xdr:cNvSpPr/>
        </xdr:nvSpPr>
        <xdr:spPr>
          <a:xfrm>
            <a:off x="8565657" y="2253738"/>
            <a:ext cx="2195388" cy="547930"/>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FADCF030-1359-40A4-A933-F7680E1DB73D}" type="TxLink">
              <a:rPr lang="en-US" sz="1400" b="0" i="0" u="none" strike="noStrike">
                <a:solidFill>
                  <a:srgbClr val="FFFFFF"/>
                </a:solidFill>
                <a:latin typeface="Cambria"/>
                <a:ea typeface="+mn-ea"/>
                <a:cs typeface="+mn-cs"/>
              </a:rPr>
              <a:pPr marL="0" marR="0" indent="0" algn="ctr">
                <a:spcBef>
                  <a:spcPts val="0"/>
                </a:spcBef>
                <a:spcAft>
                  <a:spcPts val="0"/>
                </a:spcAft>
              </a:pPr>
              <a:t>Tabitha (Sarah) BENJAFIELD</a:t>
            </a:fld>
            <a:endParaRPr lang="en-US" sz="1100" b="0">
              <a:solidFill>
                <a:schemeClr val="bg1"/>
              </a:solidFill>
              <a:latin typeface="+mj-lt"/>
              <a:ea typeface="+mn-ea"/>
              <a:cs typeface="+mn-cs"/>
            </a:endParaRPr>
          </a:p>
        </xdr:txBody>
      </xdr:sp>
    </xdr:grpSp>
    <xdr:clientData/>
  </xdr:twoCellAnchor>
  <xdr:twoCellAnchor>
    <xdr:from>
      <xdr:col>5</xdr:col>
      <xdr:colOff>11191</xdr:colOff>
      <xdr:row>8</xdr:row>
      <xdr:rowOff>108006</xdr:rowOff>
    </xdr:from>
    <xdr:to>
      <xdr:col>8</xdr:col>
      <xdr:colOff>14146</xdr:colOff>
      <xdr:row>9</xdr:row>
      <xdr:rowOff>1200</xdr:rowOff>
    </xdr:to>
    <xdr:grpSp>
      <xdr:nvGrpSpPr>
        <xdr:cNvPr id="25" name="Group 24" descr="&quot;&quot;" title="Branch connector artwork">
          <a:extLst>
            <a:ext uri="{FF2B5EF4-FFF2-40B4-BE49-F238E27FC236}">
              <a16:creationId xmlns:a16="http://schemas.microsoft.com/office/drawing/2014/main" xmlns="" id="{00000000-0008-0000-0300-000019000000}"/>
            </a:ext>
          </a:extLst>
        </xdr:cNvPr>
        <xdr:cNvGrpSpPr/>
      </xdr:nvGrpSpPr>
      <xdr:grpSpPr>
        <a:xfrm>
          <a:off x="6297691" y="2822631"/>
          <a:ext cx="4479705" cy="83694"/>
          <a:chOff x="711590" y="2824479"/>
          <a:chExt cx="4469720" cy="223406"/>
        </a:xfrm>
      </xdr:grpSpPr>
      <xdr:cxnSp macro="">
        <xdr:nvCxnSpPr>
          <xdr:cNvPr id="27" name="Line 4" descr="&quot;&quot;">
            <a:extLst>
              <a:ext uri="{FF2B5EF4-FFF2-40B4-BE49-F238E27FC236}">
                <a16:creationId xmlns:a16="http://schemas.microsoft.com/office/drawing/2014/main" xmlns="" id="{00000000-0008-0000-0300-00001B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8" name="Line 2" descr="&quot;&quot;">
            <a:extLst>
              <a:ext uri="{FF2B5EF4-FFF2-40B4-BE49-F238E27FC236}">
                <a16:creationId xmlns:a16="http://schemas.microsoft.com/office/drawing/2014/main" xmlns="" id="{00000000-0008-0000-0300-00001C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17111</xdr:colOff>
      <xdr:row>5</xdr:row>
      <xdr:rowOff>108108</xdr:rowOff>
    </xdr:from>
    <xdr:to>
      <xdr:col>3</xdr:col>
      <xdr:colOff>1494123</xdr:colOff>
      <xdr:row>8</xdr:row>
      <xdr:rowOff>54459</xdr:rowOff>
    </xdr:to>
    <xdr:grpSp>
      <xdr:nvGrpSpPr>
        <xdr:cNvPr id="2" name="Group 1" descr="&quot;&quot;" title="Father's Parents Navigation">
          <a:hlinkClick xmlns:r="http://schemas.openxmlformats.org/officeDocument/2006/relationships" r:id="rId4" tooltip="Click to view father's parents"/>
          <a:extLst>
            <a:ext uri="{FF2B5EF4-FFF2-40B4-BE49-F238E27FC236}">
              <a16:creationId xmlns:a16="http://schemas.microsoft.com/office/drawing/2014/main" xmlns="" id="{00000000-0008-0000-0300-000002000000}"/>
            </a:ext>
          </a:extLst>
        </xdr:cNvPr>
        <xdr:cNvGrpSpPr/>
      </xdr:nvGrpSpPr>
      <xdr:grpSpPr>
        <a:xfrm>
          <a:off x="715611" y="2251233"/>
          <a:ext cx="4461512" cy="517851"/>
          <a:chOff x="708927" y="2253740"/>
          <a:chExt cx="4454828" cy="547930"/>
        </a:xfrm>
      </xdr:grpSpPr>
      <xdr:sp macro="" textlink="MGGrandfather1">
        <xdr:nvSpPr>
          <xdr:cNvPr id="31" name="Grandfather" descr="&quot;&quot;" title="Father's father">
            <a:extLst>
              <a:ext uri="{FF2B5EF4-FFF2-40B4-BE49-F238E27FC236}">
                <a16:creationId xmlns:a16="http://schemas.microsoft.com/office/drawing/2014/main" xmlns="" id="{00000000-0008-0000-0300-00001F000000}"/>
              </a:ext>
            </a:extLst>
          </xdr:cNvPr>
          <xdr:cNvSpPr/>
        </xdr:nvSpPr>
        <xdr:spPr>
          <a:xfrm>
            <a:off x="708927" y="2253740"/>
            <a:ext cx="2193673" cy="547930"/>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C752C37B-608B-483B-A43E-37C8DA7A9F11}" type="TxLink">
              <a:rPr lang="en-US" sz="1400" b="0" i="0" u="none" strike="noStrike">
                <a:solidFill>
                  <a:srgbClr val="FFFFFF"/>
                </a:solidFill>
                <a:latin typeface="Cambria"/>
                <a:ea typeface="+mn-ea"/>
                <a:cs typeface="+mn-cs"/>
              </a:rPr>
              <a:pPr marL="0" marR="0" indent="0" algn="ctr">
                <a:spcBef>
                  <a:spcPts val="0"/>
                </a:spcBef>
                <a:spcAft>
                  <a:spcPts val="0"/>
                </a:spcAft>
              </a:pPr>
              <a:t>Thomas Hibberd DERHAM</a:t>
            </a:fld>
            <a:endParaRPr lang="en-US" sz="1100" b="0">
              <a:solidFill>
                <a:schemeClr val="bg1"/>
              </a:solidFill>
              <a:latin typeface="+mj-lt"/>
              <a:ea typeface="+mn-ea"/>
              <a:cs typeface="+mn-cs"/>
            </a:endParaRPr>
          </a:p>
        </xdr:txBody>
      </xdr:sp>
      <xdr:sp macro="" textlink="MGGrandmother1">
        <xdr:nvSpPr>
          <xdr:cNvPr id="32" name="Grandmother" descr="&quot;&quot;" title="Father's mother">
            <a:extLst>
              <a:ext uri="{FF2B5EF4-FFF2-40B4-BE49-F238E27FC236}">
                <a16:creationId xmlns:a16="http://schemas.microsoft.com/office/drawing/2014/main" xmlns="" id="{00000000-0008-0000-0300-000020000000}"/>
              </a:ext>
            </a:extLst>
          </xdr:cNvPr>
          <xdr:cNvSpPr/>
        </xdr:nvSpPr>
        <xdr:spPr>
          <a:xfrm>
            <a:off x="2969708" y="2253740"/>
            <a:ext cx="2194047" cy="547930"/>
          </a:xfrm>
          <a:prstGeom prst="rect">
            <a:avLst/>
          </a:prstGeom>
          <a:solidFill>
            <a:schemeClr val="accent3"/>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A6A226E6-A7A0-409A-AED3-CED20F2B93D6}" type="TxLink">
              <a:rPr lang="en-US" sz="1400" b="0" i="0" u="none" strike="noStrike">
                <a:solidFill>
                  <a:srgbClr val="FFFFFF"/>
                </a:solidFill>
                <a:latin typeface="Cambria"/>
                <a:ea typeface="+mn-ea"/>
                <a:cs typeface="+mn-cs"/>
              </a:rPr>
              <a:pPr marL="0" marR="0" indent="0" algn="ctr">
                <a:spcBef>
                  <a:spcPts val="0"/>
                </a:spcBef>
                <a:spcAft>
                  <a:spcPts val="0"/>
                </a:spcAft>
              </a:pPr>
              <a:t>Harriet Emma MARSHALL</a:t>
            </a:fld>
            <a:endParaRPr lang="en-US" sz="1100" b="0">
              <a:solidFill>
                <a:schemeClr val="bg1"/>
              </a:solidFill>
              <a:latin typeface="+mj-lt"/>
              <a:ea typeface="+mn-ea"/>
              <a:cs typeface="+mn-cs"/>
            </a:endParaRPr>
          </a:p>
        </xdr:txBody>
      </xdr:sp>
    </xdr:grpSp>
    <xdr:clientData/>
  </xdr:twoCellAnchor>
  <xdr:twoCellAnchor>
    <xdr:from>
      <xdr:col>1</xdr:col>
      <xdr:colOff>9582</xdr:colOff>
      <xdr:row>8</xdr:row>
      <xdr:rowOff>108008</xdr:rowOff>
    </xdr:from>
    <xdr:to>
      <xdr:col>4</xdr:col>
      <xdr:colOff>3561</xdr:colOff>
      <xdr:row>9</xdr:row>
      <xdr:rowOff>1202</xdr:rowOff>
    </xdr:to>
    <xdr:grpSp>
      <xdr:nvGrpSpPr>
        <xdr:cNvPr id="33" name="Group 32" descr="&quot;&quot;" title="Branch connector artwork">
          <a:extLst>
            <a:ext uri="{FF2B5EF4-FFF2-40B4-BE49-F238E27FC236}">
              <a16:creationId xmlns:a16="http://schemas.microsoft.com/office/drawing/2014/main" xmlns="" id="{00000000-0008-0000-0300-000021000000}"/>
            </a:ext>
          </a:extLst>
        </xdr:cNvPr>
        <xdr:cNvGrpSpPr/>
      </xdr:nvGrpSpPr>
      <xdr:grpSpPr>
        <a:xfrm>
          <a:off x="708082" y="2822633"/>
          <a:ext cx="4470729" cy="83694"/>
          <a:chOff x="711590" y="2824479"/>
          <a:chExt cx="4469720" cy="223406"/>
        </a:xfrm>
      </xdr:grpSpPr>
      <xdr:cxnSp macro="">
        <xdr:nvCxnSpPr>
          <xdr:cNvPr id="35" name="Line 4" descr="&quot;&quot;">
            <a:extLst>
              <a:ext uri="{FF2B5EF4-FFF2-40B4-BE49-F238E27FC236}">
                <a16:creationId xmlns:a16="http://schemas.microsoft.com/office/drawing/2014/main" xmlns="" id="{00000000-0008-0000-0300-000023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6" name="Line 2" descr="&quot;&quot;">
            <a:extLst>
              <a:ext uri="{FF2B5EF4-FFF2-40B4-BE49-F238E27FC236}">
                <a16:creationId xmlns:a16="http://schemas.microsoft.com/office/drawing/2014/main" xmlns="" id="{00000000-0008-0000-0300-000024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650109</xdr:colOff>
      <xdr:row>0</xdr:row>
      <xdr:rowOff>359973</xdr:rowOff>
    </xdr:from>
    <xdr:to>
      <xdr:col>7</xdr:col>
      <xdr:colOff>1465039</xdr:colOff>
      <xdr:row>1</xdr:row>
      <xdr:rowOff>389535</xdr:rowOff>
    </xdr:to>
    <xdr:sp macro="" textlink="">
      <xdr:nvSpPr>
        <xdr:cNvPr id="43" name="Back" descr="Click to return to tree" title="Back to Tree">
          <a:hlinkClick xmlns:r="http://schemas.openxmlformats.org/officeDocument/2006/relationships" r:id="rId5" tooltip="Click to return to tree"/>
          <a:extLst>
            <a:ext uri="{FF2B5EF4-FFF2-40B4-BE49-F238E27FC236}">
              <a16:creationId xmlns:a16="http://schemas.microsoft.com/office/drawing/2014/main" xmlns="" id="{00000000-0008-0000-0300-00002B000000}"/>
            </a:ext>
          </a:extLst>
        </xdr:cNvPr>
        <xdr:cNvSpPr/>
      </xdr:nvSpPr>
      <xdr:spPr>
        <a:xfrm>
          <a:off x="9910526" y="359973"/>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twoCellAnchor editAs="oneCell">
    <xdr:from>
      <xdr:col>1</xdr:col>
      <xdr:colOff>0</xdr:colOff>
      <xdr:row>10</xdr:row>
      <xdr:rowOff>0</xdr:rowOff>
    </xdr:from>
    <xdr:to>
      <xdr:col>1</xdr:col>
      <xdr:colOff>1453444</xdr:colOff>
      <xdr:row>17</xdr:row>
      <xdr:rowOff>109815</xdr:rowOff>
    </xdr:to>
    <xdr:pic>
      <xdr:nvPicPr>
        <xdr:cNvPr id="5" name="Picture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6"/>
        <a:stretch>
          <a:fillRect/>
        </a:stretch>
      </xdr:blipFill>
      <xdr:spPr>
        <a:xfrm>
          <a:off x="705556" y="3471333"/>
          <a:ext cx="1453444" cy="1676149"/>
        </a:xfrm>
        <a:prstGeom prst="rect">
          <a:avLst/>
        </a:prstGeom>
      </xdr:spPr>
    </xdr:pic>
    <xdr:clientData/>
  </xdr:twoCellAnchor>
  <xdr:twoCellAnchor editAs="oneCell">
    <xdr:from>
      <xdr:col>1</xdr:col>
      <xdr:colOff>0</xdr:colOff>
      <xdr:row>28</xdr:row>
      <xdr:rowOff>183445</xdr:rowOff>
    </xdr:from>
    <xdr:to>
      <xdr:col>1</xdr:col>
      <xdr:colOff>1171222</xdr:colOff>
      <xdr:row>30</xdr:row>
      <xdr:rowOff>79584</xdr:rowOff>
    </xdr:to>
    <xdr:pic>
      <xdr:nvPicPr>
        <xdr:cNvPr id="18" name="Picture 17">
          <a:extLst>
            <a:ext uri="{FF2B5EF4-FFF2-40B4-BE49-F238E27FC236}">
              <a16:creationId xmlns:a16="http://schemas.microsoft.com/office/drawing/2014/main" xmlns="" id="{00000000-0008-0000-0300-000012000000}"/>
            </a:ext>
          </a:extLst>
        </xdr:cNvPr>
        <xdr:cNvPicPr>
          <a:picLocks noChangeAspect="1"/>
        </xdr:cNvPicPr>
      </xdr:nvPicPr>
      <xdr:blipFill>
        <a:blip xmlns:r="http://schemas.openxmlformats.org/officeDocument/2006/relationships" r:embed="rId7"/>
        <a:stretch>
          <a:fillRect/>
        </a:stretch>
      </xdr:blipFill>
      <xdr:spPr>
        <a:xfrm>
          <a:off x="705556" y="7422445"/>
          <a:ext cx="1171222" cy="12366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245980</xdr:colOff>
      <xdr:row>29</xdr:row>
      <xdr:rowOff>52239</xdr:rowOff>
    </xdr:from>
    <xdr:to>
      <xdr:col>1</xdr:col>
      <xdr:colOff>1160380</xdr:colOff>
      <xdr:row>29</xdr:row>
      <xdr:rowOff>966639</xdr:rowOff>
    </xdr:to>
    <xdr:pic>
      <xdr:nvPicPr>
        <xdr:cNvPr id="3" name="Child photo 1" descr="To change this photo, right-click photo and then click Change Picture." title="Photo Placeholder">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4480" y="7714572"/>
          <a:ext cx="914400" cy="914400"/>
        </a:xfrm>
        <a:prstGeom prst="rect">
          <a:avLst/>
        </a:prstGeom>
        <a:ln>
          <a:noFill/>
        </a:ln>
      </xdr:spPr>
    </xdr:pic>
    <xdr:clientData/>
  </xdr:twoCellAnchor>
  <xdr:twoCellAnchor editAs="oneCell">
    <xdr:from>
      <xdr:col>5</xdr:col>
      <xdr:colOff>142875</xdr:colOff>
      <xdr:row>10</xdr:row>
      <xdr:rowOff>125877</xdr:rowOff>
    </xdr:from>
    <xdr:to>
      <xdr:col>5</xdr:col>
      <xdr:colOff>1240155</xdr:colOff>
      <xdr:row>14</xdr:row>
      <xdr:rowOff>210036</xdr:rowOff>
    </xdr:to>
    <xdr:pic>
      <xdr:nvPicPr>
        <xdr:cNvPr id="4" name="Mother photo" descr="To change this photo, right-click photo and then click Change Picture." title="Photo Placeholder">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29375" y="3586627"/>
          <a:ext cx="1097280" cy="1078992"/>
        </a:xfrm>
        <a:prstGeom prst="rect">
          <a:avLst/>
        </a:prstGeom>
      </xdr:spPr>
    </xdr:pic>
    <xdr:clientData/>
  </xdr:twoCellAnchor>
  <xdr:twoCellAnchor editAs="oneCell">
    <xdr:from>
      <xdr:col>1</xdr:col>
      <xdr:colOff>159554</xdr:colOff>
      <xdr:row>10</xdr:row>
      <xdr:rowOff>125876</xdr:rowOff>
    </xdr:from>
    <xdr:to>
      <xdr:col>1</xdr:col>
      <xdr:colOff>1256834</xdr:colOff>
      <xdr:row>14</xdr:row>
      <xdr:rowOff>210035</xdr:rowOff>
    </xdr:to>
    <xdr:pic>
      <xdr:nvPicPr>
        <xdr:cNvPr id="5" name="Father photo" descr="To change this photo, right-click photo and then click Change Picture." title="Photo Placeholder">
          <a:extLst>
            <a:ext uri="{FF2B5EF4-FFF2-40B4-BE49-F238E27FC236}">
              <a16:creationId xmlns:a16="http://schemas.microsoft.com/office/drawing/2014/main" xmlns="" id="{00000000-0008-0000-04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8054" y="3586626"/>
          <a:ext cx="1097280" cy="1078992"/>
        </a:xfrm>
        <a:prstGeom prst="rect">
          <a:avLst/>
        </a:prstGeom>
      </xdr:spPr>
    </xdr:pic>
    <xdr:clientData/>
  </xdr:twoCellAnchor>
  <xdr:twoCellAnchor>
    <xdr:from>
      <xdr:col>5</xdr:col>
      <xdr:colOff>18719</xdr:colOff>
      <xdr:row>5</xdr:row>
      <xdr:rowOff>108106</xdr:rowOff>
    </xdr:from>
    <xdr:to>
      <xdr:col>8</xdr:col>
      <xdr:colOff>2808</xdr:colOff>
      <xdr:row>8</xdr:row>
      <xdr:rowOff>54457</xdr:rowOff>
    </xdr:to>
    <xdr:grpSp>
      <xdr:nvGrpSpPr>
        <xdr:cNvPr id="33" name="Group 32" descr="&quot;&quot;" title="Mother's Parents">
          <a:extLst>
            <a:ext uri="{FF2B5EF4-FFF2-40B4-BE49-F238E27FC236}">
              <a16:creationId xmlns:a16="http://schemas.microsoft.com/office/drawing/2014/main" xmlns="" id="{00000000-0008-0000-0400-000021000000}"/>
            </a:ext>
          </a:extLst>
        </xdr:cNvPr>
        <xdr:cNvGrpSpPr/>
      </xdr:nvGrpSpPr>
      <xdr:grpSpPr>
        <a:xfrm>
          <a:off x="6350576" y="2248963"/>
          <a:ext cx="4483518" cy="545065"/>
          <a:chOff x="6305219" y="2245939"/>
          <a:chExt cx="4450256" cy="549601"/>
        </a:xfrm>
      </xdr:grpSpPr>
      <xdr:sp macro="" textlink="PGGGrandfather2">
        <xdr:nvSpPr>
          <xdr:cNvPr id="8" name="Grandfather" descr="&quot;&quot;" title="Father's father">
            <a:extLst>
              <a:ext uri="{FF2B5EF4-FFF2-40B4-BE49-F238E27FC236}">
                <a16:creationId xmlns:a16="http://schemas.microsoft.com/office/drawing/2014/main" xmlns="" id="{00000000-0008-0000-0400-000008000000}"/>
              </a:ext>
            </a:extLst>
          </xdr:cNvPr>
          <xdr:cNvSpPr/>
        </xdr:nvSpPr>
        <xdr:spPr>
          <a:xfrm>
            <a:off x="6305219" y="2245939"/>
            <a:ext cx="2191113"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74578662-0041-4021-B4F4-2CA94573E1CF}" type="TxLink">
              <a:rPr lang="en-US" sz="1400" b="0" i="0" u="none" strike="noStrike">
                <a:solidFill>
                  <a:srgbClr val="FFFFFF"/>
                </a:solidFill>
                <a:latin typeface="Cambria"/>
                <a:ea typeface="+mn-ea"/>
                <a:cs typeface="+mn-cs"/>
              </a:rPr>
              <a:pPr marL="0" marR="0" indent="0" algn="ctr">
                <a:spcBef>
                  <a:spcPts val="0"/>
                </a:spcBef>
                <a:spcAft>
                  <a:spcPts val="0"/>
                </a:spcAft>
              </a:pPr>
              <a:t>Joseph WEBB</a:t>
            </a:fld>
            <a:endParaRPr lang="en-US" sz="1100" b="0">
              <a:solidFill>
                <a:schemeClr val="bg1"/>
              </a:solidFill>
              <a:latin typeface="+mj-lt"/>
              <a:ea typeface="+mn-ea"/>
              <a:cs typeface="+mn-cs"/>
            </a:endParaRPr>
          </a:p>
        </xdr:txBody>
      </xdr:sp>
      <xdr:sp macro="" textlink="PGGGrandmother2">
        <xdr:nvSpPr>
          <xdr:cNvPr id="9" name="Grandmother" descr="&quot;&quot;" title="Father's mother">
            <a:extLst>
              <a:ext uri="{FF2B5EF4-FFF2-40B4-BE49-F238E27FC236}">
                <a16:creationId xmlns:a16="http://schemas.microsoft.com/office/drawing/2014/main" xmlns="" id="{00000000-0008-0000-0400-000009000000}"/>
              </a:ext>
            </a:extLst>
          </xdr:cNvPr>
          <xdr:cNvSpPr/>
        </xdr:nvSpPr>
        <xdr:spPr>
          <a:xfrm>
            <a:off x="8563429" y="2245939"/>
            <a:ext cx="219204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38A32826-A5F0-4AD6-B736-B6665ED510EB}" type="TxLink">
              <a:rPr lang="en-US" sz="1400" b="0" i="0" u="none" strike="noStrike">
                <a:solidFill>
                  <a:srgbClr val="FFFFFF"/>
                </a:solidFill>
                <a:latin typeface="Cambria"/>
                <a:ea typeface="+mn-ea"/>
                <a:cs typeface="+mn-cs"/>
              </a:rPr>
              <a:pPr marL="0" marR="0" indent="0" algn="ctr">
                <a:spcBef>
                  <a:spcPts val="0"/>
                </a:spcBef>
                <a:spcAft>
                  <a:spcPts val="0"/>
                </a:spcAft>
              </a:pPr>
              <a:t>Paternal GG Grandmother 2 </a:t>
            </a:fld>
            <a:endParaRPr lang="en-US" sz="1100" b="0">
              <a:solidFill>
                <a:schemeClr val="bg1"/>
              </a:solidFill>
              <a:latin typeface="+mj-lt"/>
              <a:ea typeface="+mn-ea"/>
              <a:cs typeface="+mn-cs"/>
            </a:endParaRPr>
          </a:p>
        </xdr:txBody>
      </xdr:sp>
    </xdr:grpSp>
    <xdr:clientData/>
  </xdr:twoCellAnchor>
  <xdr:twoCellAnchor>
    <xdr:from>
      <xdr:col>5</xdr:col>
      <xdr:colOff>11191</xdr:colOff>
      <xdr:row>8</xdr:row>
      <xdr:rowOff>108006</xdr:rowOff>
    </xdr:from>
    <xdr:to>
      <xdr:col>8</xdr:col>
      <xdr:colOff>14146</xdr:colOff>
      <xdr:row>9</xdr:row>
      <xdr:rowOff>1200</xdr:rowOff>
    </xdr:to>
    <xdr:grpSp>
      <xdr:nvGrpSpPr>
        <xdr:cNvPr id="10" name="Group 9" descr="&quot;&quot;" title="Branch connector artwork">
          <a:extLst>
            <a:ext uri="{FF2B5EF4-FFF2-40B4-BE49-F238E27FC236}">
              <a16:creationId xmlns:a16="http://schemas.microsoft.com/office/drawing/2014/main" xmlns="" id="{00000000-0008-0000-0400-00000A000000}"/>
            </a:ext>
          </a:extLst>
        </xdr:cNvPr>
        <xdr:cNvGrpSpPr/>
      </xdr:nvGrpSpPr>
      <xdr:grpSpPr>
        <a:xfrm>
          <a:off x="6343048" y="2847577"/>
          <a:ext cx="4502384" cy="92766"/>
          <a:chOff x="711590" y="2824479"/>
          <a:chExt cx="4469720" cy="223406"/>
        </a:xfrm>
      </xdr:grpSpPr>
      <xdr:cxnSp macro="">
        <xdr:nvCxnSpPr>
          <xdr:cNvPr id="12" name="Line 4" descr="&quot;&quot;">
            <a:extLst>
              <a:ext uri="{FF2B5EF4-FFF2-40B4-BE49-F238E27FC236}">
                <a16:creationId xmlns:a16="http://schemas.microsoft.com/office/drawing/2014/main" xmlns="" id="{00000000-0008-0000-0400-00000C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3" name="Line 2" descr="&quot;&quot;">
            <a:extLst>
              <a:ext uri="{FF2B5EF4-FFF2-40B4-BE49-F238E27FC236}">
                <a16:creationId xmlns:a16="http://schemas.microsoft.com/office/drawing/2014/main" xmlns="" id="{00000000-0008-0000-0400-00000D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17111</xdr:colOff>
      <xdr:row>5</xdr:row>
      <xdr:rowOff>108108</xdr:rowOff>
    </xdr:from>
    <xdr:to>
      <xdr:col>3</xdr:col>
      <xdr:colOff>1494123</xdr:colOff>
      <xdr:row>8</xdr:row>
      <xdr:rowOff>54459</xdr:rowOff>
    </xdr:to>
    <xdr:grpSp>
      <xdr:nvGrpSpPr>
        <xdr:cNvPr id="32" name="Group 31" descr="&quot;&quot;" title="Father's Parents">
          <a:extLst>
            <a:ext uri="{FF2B5EF4-FFF2-40B4-BE49-F238E27FC236}">
              <a16:creationId xmlns:a16="http://schemas.microsoft.com/office/drawing/2014/main" xmlns="" id="{00000000-0008-0000-0400-000020000000}"/>
            </a:ext>
          </a:extLst>
        </xdr:cNvPr>
        <xdr:cNvGrpSpPr/>
      </xdr:nvGrpSpPr>
      <xdr:grpSpPr>
        <a:xfrm>
          <a:off x="724682" y="2248965"/>
          <a:ext cx="4470584" cy="545065"/>
          <a:chOff x="715611" y="2245941"/>
          <a:chExt cx="4450929" cy="549601"/>
        </a:xfrm>
      </xdr:grpSpPr>
      <xdr:sp macro="" textlink="PGGGrandfather1">
        <xdr:nvSpPr>
          <xdr:cNvPr id="15" name="Grandfather" descr="&quot;&quot;" title="Father's father">
            <a:extLst>
              <a:ext uri="{FF2B5EF4-FFF2-40B4-BE49-F238E27FC236}">
                <a16:creationId xmlns:a16="http://schemas.microsoft.com/office/drawing/2014/main" xmlns="" id="{00000000-0008-0000-0400-00000F000000}"/>
              </a:ext>
            </a:extLst>
          </xdr:cNvPr>
          <xdr:cNvSpPr/>
        </xdr:nvSpPr>
        <xdr:spPr>
          <a:xfrm>
            <a:off x="715611" y="2245941"/>
            <a:ext cx="2191445"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BEAB8C3A-07E0-46FE-BCED-B9CEDBFCCF25}" type="TxLink">
              <a:rPr lang="en-US" sz="1400" b="0" i="0" u="none" strike="noStrike">
                <a:solidFill>
                  <a:srgbClr val="FFFFFF"/>
                </a:solidFill>
                <a:latin typeface="Cambria"/>
                <a:ea typeface="+mn-ea"/>
                <a:cs typeface="+mn-cs"/>
              </a:rPr>
              <a:pPr marL="0" marR="0" indent="0" algn="ctr">
                <a:spcBef>
                  <a:spcPts val="0"/>
                </a:spcBef>
                <a:spcAft>
                  <a:spcPts val="0"/>
                </a:spcAft>
              </a:pPr>
              <a:t>Hugh McAVANN</a:t>
            </a:fld>
            <a:endParaRPr lang="en-US" sz="1100" b="0">
              <a:solidFill>
                <a:schemeClr val="bg1"/>
              </a:solidFill>
              <a:latin typeface="+mj-lt"/>
              <a:ea typeface="+mn-ea"/>
              <a:cs typeface="+mn-cs"/>
            </a:endParaRPr>
          </a:p>
        </xdr:txBody>
      </xdr:sp>
      <xdr:sp macro="" textlink="PGGGrandmother1">
        <xdr:nvSpPr>
          <xdr:cNvPr id="16" name="Grandmother" descr="&quot;&quot;" title="Father's mother">
            <a:extLst>
              <a:ext uri="{FF2B5EF4-FFF2-40B4-BE49-F238E27FC236}">
                <a16:creationId xmlns:a16="http://schemas.microsoft.com/office/drawing/2014/main" xmlns="" id="{00000000-0008-0000-0400-000010000000}"/>
              </a:ext>
            </a:extLst>
          </xdr:cNvPr>
          <xdr:cNvSpPr/>
        </xdr:nvSpPr>
        <xdr:spPr>
          <a:xfrm>
            <a:off x="2974164" y="2245941"/>
            <a:ext cx="219237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F22D0491-0167-4678-B322-06EFFB1691D6}" type="TxLink">
              <a:rPr lang="en-US" sz="1400" b="0" i="0" u="none" strike="noStrike">
                <a:solidFill>
                  <a:srgbClr val="FFFFFF"/>
                </a:solidFill>
                <a:latin typeface="Cambria"/>
                <a:ea typeface="+mn-ea"/>
                <a:cs typeface="+mn-cs"/>
              </a:rPr>
              <a:pPr marL="0" marR="0" indent="0" algn="ctr">
                <a:spcBef>
                  <a:spcPts val="0"/>
                </a:spcBef>
                <a:spcAft>
                  <a:spcPts val="0"/>
                </a:spcAft>
              </a:pPr>
              <a:t>Paternal GG Grandmother 1 </a:t>
            </a:fld>
            <a:endParaRPr lang="en-US" sz="1100" b="0">
              <a:solidFill>
                <a:schemeClr val="bg1"/>
              </a:solidFill>
              <a:latin typeface="+mj-lt"/>
              <a:ea typeface="+mn-ea"/>
              <a:cs typeface="+mn-cs"/>
            </a:endParaRPr>
          </a:p>
        </xdr:txBody>
      </xdr:sp>
    </xdr:grpSp>
    <xdr:clientData/>
  </xdr:twoCellAnchor>
  <xdr:twoCellAnchor>
    <xdr:from>
      <xdr:col>1</xdr:col>
      <xdr:colOff>9582</xdr:colOff>
      <xdr:row>8</xdr:row>
      <xdr:rowOff>108008</xdr:rowOff>
    </xdr:from>
    <xdr:to>
      <xdr:col>4</xdr:col>
      <xdr:colOff>3561</xdr:colOff>
      <xdr:row>9</xdr:row>
      <xdr:rowOff>1202</xdr:rowOff>
    </xdr:to>
    <xdr:grpSp>
      <xdr:nvGrpSpPr>
        <xdr:cNvPr id="17" name="Group 16" descr="&quot;&quot;" title="Branch connector artwork">
          <a:extLst>
            <a:ext uri="{FF2B5EF4-FFF2-40B4-BE49-F238E27FC236}">
              <a16:creationId xmlns:a16="http://schemas.microsoft.com/office/drawing/2014/main" xmlns="" id="{00000000-0008-0000-0400-000011000000}"/>
            </a:ext>
          </a:extLst>
        </xdr:cNvPr>
        <xdr:cNvGrpSpPr/>
      </xdr:nvGrpSpPr>
      <xdr:grpSpPr>
        <a:xfrm>
          <a:off x="717153" y="2847579"/>
          <a:ext cx="4493408" cy="92766"/>
          <a:chOff x="711590" y="2824479"/>
          <a:chExt cx="4469720" cy="223406"/>
        </a:xfrm>
      </xdr:grpSpPr>
      <xdr:cxnSp macro="">
        <xdr:nvCxnSpPr>
          <xdr:cNvPr id="19" name="Line 4" descr="&quot;&quot;">
            <a:extLst>
              <a:ext uri="{FF2B5EF4-FFF2-40B4-BE49-F238E27FC236}">
                <a16:creationId xmlns:a16="http://schemas.microsoft.com/office/drawing/2014/main" xmlns="" id="{00000000-0008-0000-0400-000013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0" name="Line 2" descr="&quot;&quot;">
            <a:extLst>
              <a:ext uri="{FF2B5EF4-FFF2-40B4-BE49-F238E27FC236}">
                <a16:creationId xmlns:a16="http://schemas.microsoft.com/office/drawing/2014/main" xmlns="" id="{00000000-0008-0000-0400-000014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650110</xdr:colOff>
      <xdr:row>0</xdr:row>
      <xdr:rowOff>359973</xdr:rowOff>
    </xdr:from>
    <xdr:to>
      <xdr:col>7</xdr:col>
      <xdr:colOff>1465040</xdr:colOff>
      <xdr:row>1</xdr:row>
      <xdr:rowOff>389535</xdr:rowOff>
    </xdr:to>
    <xdr:sp macro="" textlink="">
      <xdr:nvSpPr>
        <xdr:cNvPr id="34" name="Back" descr="Click to return to tree" title="Back to Tree">
          <a:hlinkClick xmlns:r="http://schemas.openxmlformats.org/officeDocument/2006/relationships" r:id="rId3" tooltip="Click to return to tree"/>
          <a:extLst>
            <a:ext uri="{FF2B5EF4-FFF2-40B4-BE49-F238E27FC236}">
              <a16:creationId xmlns:a16="http://schemas.microsoft.com/office/drawing/2014/main" xmlns="" id="{00000000-0008-0000-0400-000022000000}"/>
            </a:ext>
          </a:extLst>
        </xdr:cNvPr>
        <xdr:cNvSpPr/>
      </xdr:nvSpPr>
      <xdr:spPr>
        <a:xfrm>
          <a:off x="9910527" y="359973"/>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1</xdr:col>
      <xdr:colOff>245980</xdr:colOff>
      <xdr:row>29</xdr:row>
      <xdr:rowOff>52239</xdr:rowOff>
    </xdr:from>
    <xdr:to>
      <xdr:col>1</xdr:col>
      <xdr:colOff>1160380</xdr:colOff>
      <xdr:row>29</xdr:row>
      <xdr:rowOff>966639</xdr:rowOff>
    </xdr:to>
    <xdr:pic>
      <xdr:nvPicPr>
        <xdr:cNvPr id="3" name="Child photo 1" descr="To change this photo, right-click photo and then click Change Picture." title="Photo Placeholder">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305" y="7719864"/>
          <a:ext cx="914400" cy="914400"/>
        </a:xfrm>
        <a:prstGeom prst="rect">
          <a:avLst/>
        </a:prstGeom>
        <a:ln>
          <a:noFill/>
        </a:ln>
      </xdr:spPr>
    </xdr:pic>
    <xdr:clientData/>
  </xdr:twoCellAnchor>
  <xdr:twoCellAnchor editAs="oneCell">
    <xdr:from>
      <xdr:col>5</xdr:col>
      <xdr:colOff>142875</xdr:colOff>
      <xdr:row>10</xdr:row>
      <xdr:rowOff>125877</xdr:rowOff>
    </xdr:from>
    <xdr:to>
      <xdr:col>5</xdr:col>
      <xdr:colOff>1240155</xdr:colOff>
      <xdr:row>14</xdr:row>
      <xdr:rowOff>210036</xdr:rowOff>
    </xdr:to>
    <xdr:pic>
      <xdr:nvPicPr>
        <xdr:cNvPr id="4" name="Mother photo" descr="To change this photo, right-click photo and then click Change Picture." title="Photo Placeholder">
          <a:extLst>
            <a:ext uri="{FF2B5EF4-FFF2-40B4-BE49-F238E27FC236}">
              <a16:creationId xmlns:a16="http://schemas.microsoft.com/office/drawing/2014/main" xmlns="" id="{00000000-0008-0000-05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38900" y="3592977"/>
          <a:ext cx="1097280" cy="1084284"/>
        </a:xfrm>
        <a:prstGeom prst="rect">
          <a:avLst/>
        </a:prstGeom>
      </xdr:spPr>
    </xdr:pic>
    <xdr:clientData/>
  </xdr:twoCellAnchor>
  <xdr:twoCellAnchor editAs="oneCell">
    <xdr:from>
      <xdr:col>1</xdr:col>
      <xdr:colOff>159554</xdr:colOff>
      <xdr:row>10</xdr:row>
      <xdr:rowOff>125876</xdr:rowOff>
    </xdr:from>
    <xdr:to>
      <xdr:col>1</xdr:col>
      <xdr:colOff>1256834</xdr:colOff>
      <xdr:row>14</xdr:row>
      <xdr:rowOff>210035</xdr:rowOff>
    </xdr:to>
    <xdr:pic>
      <xdr:nvPicPr>
        <xdr:cNvPr id="5" name="Father photo" descr="To change this photo, right-click photo and then click Change Picture." title="Photo Placeholder">
          <a:extLst>
            <a:ext uri="{FF2B5EF4-FFF2-40B4-BE49-F238E27FC236}">
              <a16:creationId xmlns:a16="http://schemas.microsoft.com/office/drawing/2014/main" xmlns="" id="{00000000-0008-0000-05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4879" y="3592976"/>
          <a:ext cx="1097280" cy="1084284"/>
        </a:xfrm>
        <a:prstGeom prst="rect">
          <a:avLst/>
        </a:prstGeom>
      </xdr:spPr>
    </xdr:pic>
    <xdr:clientData/>
  </xdr:twoCellAnchor>
  <xdr:twoCellAnchor>
    <xdr:from>
      <xdr:col>5</xdr:col>
      <xdr:colOff>32830</xdr:colOff>
      <xdr:row>5</xdr:row>
      <xdr:rowOff>23440</xdr:rowOff>
    </xdr:from>
    <xdr:to>
      <xdr:col>8</xdr:col>
      <xdr:colOff>16919</xdr:colOff>
      <xdr:row>7</xdr:row>
      <xdr:rowOff>294346</xdr:rowOff>
    </xdr:to>
    <xdr:grpSp>
      <xdr:nvGrpSpPr>
        <xdr:cNvPr id="24" name="Group 23" descr="&quot;&quot;" title="Mother's Parents">
          <a:extLst>
            <a:ext uri="{FF2B5EF4-FFF2-40B4-BE49-F238E27FC236}">
              <a16:creationId xmlns:a16="http://schemas.microsoft.com/office/drawing/2014/main" xmlns="" id="{00000000-0008-0000-0500-000018000000}"/>
            </a:ext>
          </a:extLst>
        </xdr:cNvPr>
        <xdr:cNvGrpSpPr/>
      </xdr:nvGrpSpPr>
      <xdr:grpSpPr>
        <a:xfrm>
          <a:off x="6319330" y="2007815"/>
          <a:ext cx="4460839" cy="651906"/>
          <a:chOff x="6305219" y="2245939"/>
          <a:chExt cx="4450256" cy="549601"/>
        </a:xfrm>
      </xdr:grpSpPr>
      <xdr:sp macro="" textlink="PGGGrandfather4">
        <xdr:nvSpPr>
          <xdr:cNvPr id="7" name="Grandfather" descr="&quot;&quot;" title="Father's father">
            <a:extLst>
              <a:ext uri="{FF2B5EF4-FFF2-40B4-BE49-F238E27FC236}">
                <a16:creationId xmlns:a16="http://schemas.microsoft.com/office/drawing/2014/main" xmlns="" id="{00000000-0008-0000-0500-000007000000}"/>
              </a:ext>
            </a:extLst>
          </xdr:cNvPr>
          <xdr:cNvSpPr/>
        </xdr:nvSpPr>
        <xdr:spPr>
          <a:xfrm>
            <a:off x="6305219" y="2245939"/>
            <a:ext cx="2191113"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04EB0739-D6F0-4A25-9913-16DB9846CDA3}" type="TxLink">
              <a:rPr lang="en-US" sz="1200" b="0" i="0" u="none" strike="noStrike">
                <a:solidFill>
                  <a:srgbClr val="FFFFFF"/>
                </a:solidFill>
                <a:latin typeface="Cambria"/>
                <a:ea typeface="+mn-ea"/>
                <a:cs typeface="+mn-cs"/>
              </a:rPr>
              <a:pPr marL="0" marR="0" indent="0" algn="ctr">
                <a:spcBef>
                  <a:spcPts val="0"/>
                </a:spcBef>
                <a:spcAft>
                  <a:spcPts val="0"/>
                </a:spcAft>
              </a:pPr>
              <a:t>Richard BAILES bap15.4.1792, d. 22.4.1870, Ayton, Yorkshire.</a:t>
            </a:fld>
            <a:endParaRPr lang="en-US" sz="1200" b="0">
              <a:solidFill>
                <a:schemeClr val="bg1"/>
              </a:solidFill>
              <a:latin typeface="+mj-lt"/>
              <a:ea typeface="+mn-ea"/>
              <a:cs typeface="+mn-cs"/>
            </a:endParaRPr>
          </a:p>
        </xdr:txBody>
      </xdr:sp>
      <xdr:sp macro="" textlink="PGGGrandmother4">
        <xdr:nvSpPr>
          <xdr:cNvPr id="8" name="Grandmother" descr="&quot;&quot;" title="Father's mother">
            <a:extLst>
              <a:ext uri="{FF2B5EF4-FFF2-40B4-BE49-F238E27FC236}">
                <a16:creationId xmlns:a16="http://schemas.microsoft.com/office/drawing/2014/main" xmlns="" id="{00000000-0008-0000-0500-000008000000}"/>
              </a:ext>
            </a:extLst>
          </xdr:cNvPr>
          <xdr:cNvSpPr/>
        </xdr:nvSpPr>
        <xdr:spPr>
          <a:xfrm>
            <a:off x="8563429" y="2245939"/>
            <a:ext cx="219204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2172F6AD-403C-4D48-9ABE-F6017254A85B}" type="TxLink">
              <a:rPr lang="en-US" sz="1200" b="0" i="0" u="none" strike="noStrike">
                <a:solidFill>
                  <a:srgbClr val="FFFFFF"/>
                </a:solidFill>
                <a:latin typeface="Cambria"/>
                <a:ea typeface="+mn-ea"/>
                <a:cs typeface="+mn-cs"/>
              </a:rPr>
              <a:pPr marL="0" marR="0" indent="0" algn="ctr">
                <a:spcBef>
                  <a:spcPts val="0"/>
                </a:spcBef>
                <a:spcAft>
                  <a:spcPts val="0"/>
                </a:spcAft>
              </a:pPr>
              <a:t>Esther SIMPSON bap.17.5.1786 Brotton, Yorkshire,         bur. 19.5.1866 Great Ayton, Yorkshire.</a:t>
            </a:fld>
            <a:endParaRPr lang="en-US" sz="1200" b="0">
              <a:solidFill>
                <a:schemeClr val="bg1"/>
              </a:solidFill>
              <a:latin typeface="+mj-lt"/>
              <a:ea typeface="+mn-ea"/>
              <a:cs typeface="+mn-cs"/>
            </a:endParaRPr>
          </a:p>
        </xdr:txBody>
      </xdr:sp>
    </xdr:grpSp>
    <xdr:clientData/>
  </xdr:twoCellAnchor>
  <xdr:twoCellAnchor>
    <xdr:from>
      <xdr:col>5</xdr:col>
      <xdr:colOff>11191</xdr:colOff>
      <xdr:row>8</xdr:row>
      <xdr:rowOff>108006</xdr:rowOff>
    </xdr:from>
    <xdr:to>
      <xdr:col>8</xdr:col>
      <xdr:colOff>14146</xdr:colOff>
      <xdr:row>9</xdr:row>
      <xdr:rowOff>1200</xdr:rowOff>
    </xdr:to>
    <xdr:grpSp>
      <xdr:nvGrpSpPr>
        <xdr:cNvPr id="9" name="Group 8" descr="&quot;&quot;" title="Branch connector artwork">
          <a:extLst>
            <a:ext uri="{FF2B5EF4-FFF2-40B4-BE49-F238E27FC236}">
              <a16:creationId xmlns:a16="http://schemas.microsoft.com/office/drawing/2014/main" xmlns="" id="{00000000-0008-0000-0500-000009000000}"/>
            </a:ext>
          </a:extLst>
        </xdr:cNvPr>
        <xdr:cNvGrpSpPr/>
      </xdr:nvGrpSpPr>
      <xdr:grpSpPr>
        <a:xfrm>
          <a:off x="6297691" y="2790881"/>
          <a:ext cx="4479705" cy="258319"/>
          <a:chOff x="711590" y="2824479"/>
          <a:chExt cx="4469720" cy="223406"/>
        </a:xfrm>
      </xdr:grpSpPr>
      <xdr:cxnSp macro="">
        <xdr:nvCxnSpPr>
          <xdr:cNvPr id="10" name="Line 4" descr="&quot;&quot;">
            <a:extLst>
              <a:ext uri="{FF2B5EF4-FFF2-40B4-BE49-F238E27FC236}">
                <a16:creationId xmlns:a16="http://schemas.microsoft.com/office/drawing/2014/main" xmlns="" id="{00000000-0008-0000-0500-00000A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1" name="Line 2" descr="&quot;&quot;">
            <a:extLst>
              <a:ext uri="{FF2B5EF4-FFF2-40B4-BE49-F238E27FC236}">
                <a16:creationId xmlns:a16="http://schemas.microsoft.com/office/drawing/2014/main" xmlns="" id="{00000000-0008-0000-0500-00000B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59445</xdr:colOff>
      <xdr:row>5</xdr:row>
      <xdr:rowOff>93997</xdr:rowOff>
    </xdr:from>
    <xdr:to>
      <xdr:col>4</xdr:col>
      <xdr:colOff>40679</xdr:colOff>
      <xdr:row>8</xdr:row>
      <xdr:rowOff>40348</xdr:rowOff>
    </xdr:to>
    <xdr:grpSp>
      <xdr:nvGrpSpPr>
        <xdr:cNvPr id="23" name="Group 22" title="Father's Parents">
          <a:extLst>
            <a:ext uri="{FF2B5EF4-FFF2-40B4-BE49-F238E27FC236}">
              <a16:creationId xmlns:a16="http://schemas.microsoft.com/office/drawing/2014/main" xmlns="" id="{00000000-0008-0000-0500-000017000000}"/>
            </a:ext>
          </a:extLst>
        </xdr:cNvPr>
        <xdr:cNvGrpSpPr/>
      </xdr:nvGrpSpPr>
      <xdr:grpSpPr>
        <a:xfrm>
          <a:off x="757945" y="2078372"/>
          <a:ext cx="4457984" cy="644851"/>
          <a:chOff x="715611" y="2245941"/>
          <a:chExt cx="4450929" cy="549601"/>
        </a:xfrm>
      </xdr:grpSpPr>
      <xdr:sp macro="" textlink="PGGGrandfather3">
        <xdr:nvSpPr>
          <xdr:cNvPr id="12" name="Grandfather" descr="&quot;&quot;" title="Father's father">
            <a:extLst>
              <a:ext uri="{FF2B5EF4-FFF2-40B4-BE49-F238E27FC236}">
                <a16:creationId xmlns:a16="http://schemas.microsoft.com/office/drawing/2014/main" xmlns="" id="{00000000-0008-0000-0500-00000C000000}"/>
              </a:ext>
            </a:extLst>
          </xdr:cNvPr>
          <xdr:cNvSpPr/>
        </xdr:nvSpPr>
        <xdr:spPr>
          <a:xfrm>
            <a:off x="715611" y="2245941"/>
            <a:ext cx="2191445"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12BF3267-918B-4366-9F43-288BBF1DEAF6}" type="TxLink">
              <a:rPr lang="en-US" sz="1200" b="0" i="0" u="none" strike="noStrike">
                <a:solidFill>
                  <a:srgbClr val="FFFFFF"/>
                </a:solidFill>
                <a:latin typeface="Cambria"/>
                <a:ea typeface="+mn-ea"/>
                <a:cs typeface="+mn-cs"/>
              </a:rPr>
              <a:pPr marL="0" marR="0" indent="0" algn="ctr">
                <a:spcBef>
                  <a:spcPts val="0"/>
                </a:spcBef>
                <a:spcAft>
                  <a:spcPts val="0"/>
                </a:spcAft>
              </a:pPr>
              <a:t>John LONGSTAFF   b. 15.3.1761  Gt Ayton, Yorkshire,   d. 21.4.1842    Great Ayton.</a:t>
            </a:fld>
            <a:endParaRPr lang="en-US" sz="1200" b="0">
              <a:solidFill>
                <a:schemeClr val="bg1"/>
              </a:solidFill>
              <a:latin typeface="+mj-lt"/>
              <a:ea typeface="+mn-ea"/>
              <a:cs typeface="+mn-cs"/>
            </a:endParaRPr>
          </a:p>
        </xdr:txBody>
      </xdr:sp>
      <xdr:sp macro="" textlink="PGGGrandmother3">
        <xdr:nvSpPr>
          <xdr:cNvPr id="13" name="Grandmother" descr="&quot;&quot;" title="Father's mother">
            <a:extLst>
              <a:ext uri="{FF2B5EF4-FFF2-40B4-BE49-F238E27FC236}">
                <a16:creationId xmlns:a16="http://schemas.microsoft.com/office/drawing/2014/main" xmlns="" id="{00000000-0008-0000-0500-00000D000000}"/>
              </a:ext>
            </a:extLst>
          </xdr:cNvPr>
          <xdr:cNvSpPr/>
        </xdr:nvSpPr>
        <xdr:spPr>
          <a:xfrm>
            <a:off x="2974164" y="2245941"/>
            <a:ext cx="219237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F5C64D89-A33D-46DA-87EC-D9D9B692F230}" type="TxLink">
              <a:rPr lang="en-US" sz="1200" b="0" i="0" u="none" strike="noStrike">
                <a:solidFill>
                  <a:srgbClr val="FFFFFF"/>
                </a:solidFill>
                <a:latin typeface="Cambria"/>
                <a:ea typeface="+mn-ea"/>
                <a:cs typeface="+mn-cs"/>
              </a:rPr>
              <a:pPr marL="0" marR="0" indent="0" algn="ctr">
                <a:spcBef>
                  <a:spcPts val="0"/>
                </a:spcBef>
                <a:spcAft>
                  <a:spcPts val="0"/>
                </a:spcAft>
              </a:pPr>
              <a:t>Ann WILKINSON           b. 1775 Stockton, Durham   d. 17.5.1862 Great Ayton, Yorks.</a:t>
            </a:fld>
            <a:endParaRPr lang="en-US" sz="1200" b="0">
              <a:solidFill>
                <a:schemeClr val="bg1"/>
              </a:solidFill>
              <a:latin typeface="+mj-lt"/>
              <a:ea typeface="+mn-ea"/>
              <a:cs typeface="+mn-cs"/>
            </a:endParaRPr>
          </a:p>
        </xdr:txBody>
      </xdr:sp>
    </xdr:grpSp>
    <xdr:clientData/>
  </xdr:twoCellAnchor>
  <xdr:twoCellAnchor>
    <xdr:from>
      <xdr:col>1</xdr:col>
      <xdr:colOff>9582</xdr:colOff>
      <xdr:row>8</xdr:row>
      <xdr:rowOff>108008</xdr:rowOff>
    </xdr:from>
    <xdr:to>
      <xdr:col>4</xdr:col>
      <xdr:colOff>3561</xdr:colOff>
      <xdr:row>9</xdr:row>
      <xdr:rowOff>1202</xdr:rowOff>
    </xdr:to>
    <xdr:grpSp>
      <xdr:nvGrpSpPr>
        <xdr:cNvPr id="14" name="Group 13" descr="&quot;&quot;" title="Branch connector artwork">
          <a:extLst>
            <a:ext uri="{FF2B5EF4-FFF2-40B4-BE49-F238E27FC236}">
              <a16:creationId xmlns:a16="http://schemas.microsoft.com/office/drawing/2014/main" xmlns="" id="{00000000-0008-0000-0500-00000E000000}"/>
            </a:ext>
          </a:extLst>
        </xdr:cNvPr>
        <xdr:cNvGrpSpPr/>
      </xdr:nvGrpSpPr>
      <xdr:grpSpPr>
        <a:xfrm>
          <a:off x="708082" y="2790883"/>
          <a:ext cx="4470729" cy="258319"/>
          <a:chOff x="711590" y="2824479"/>
          <a:chExt cx="4469720" cy="223406"/>
        </a:xfrm>
      </xdr:grpSpPr>
      <xdr:cxnSp macro="">
        <xdr:nvCxnSpPr>
          <xdr:cNvPr id="15" name="Line 4" descr="&quot;&quot;">
            <a:extLst>
              <a:ext uri="{FF2B5EF4-FFF2-40B4-BE49-F238E27FC236}">
                <a16:creationId xmlns:a16="http://schemas.microsoft.com/office/drawing/2014/main" xmlns="" id="{00000000-0008-0000-0500-00000F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6" name="Line 2" descr="&quot;&quot;">
            <a:extLst>
              <a:ext uri="{FF2B5EF4-FFF2-40B4-BE49-F238E27FC236}">
                <a16:creationId xmlns:a16="http://schemas.microsoft.com/office/drawing/2014/main" xmlns="" id="{00000000-0008-0000-0500-000010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650109</xdr:colOff>
      <xdr:row>0</xdr:row>
      <xdr:rowOff>359973</xdr:rowOff>
    </xdr:from>
    <xdr:to>
      <xdr:col>7</xdr:col>
      <xdr:colOff>1465039</xdr:colOff>
      <xdr:row>1</xdr:row>
      <xdr:rowOff>389535</xdr:rowOff>
    </xdr:to>
    <xdr:sp macro="" textlink="">
      <xdr:nvSpPr>
        <xdr:cNvPr id="26" name="Back" descr="Click to return to tree" title="Back to Tree">
          <a:hlinkClick xmlns:r="http://schemas.openxmlformats.org/officeDocument/2006/relationships" r:id="rId3" tooltip="Click to return to tree"/>
          <a:extLst>
            <a:ext uri="{FF2B5EF4-FFF2-40B4-BE49-F238E27FC236}">
              <a16:creationId xmlns:a16="http://schemas.microsoft.com/office/drawing/2014/main" xmlns="" id="{00000000-0008-0000-0500-00001A000000}"/>
            </a:ext>
          </a:extLst>
        </xdr:cNvPr>
        <xdr:cNvSpPr/>
      </xdr:nvSpPr>
      <xdr:spPr>
        <a:xfrm>
          <a:off x="9910526" y="359973"/>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1</xdr:col>
      <xdr:colOff>245980</xdr:colOff>
      <xdr:row>29</xdr:row>
      <xdr:rowOff>52239</xdr:rowOff>
    </xdr:from>
    <xdr:to>
      <xdr:col>1</xdr:col>
      <xdr:colOff>1160380</xdr:colOff>
      <xdr:row>29</xdr:row>
      <xdr:rowOff>966639</xdr:rowOff>
    </xdr:to>
    <xdr:pic>
      <xdr:nvPicPr>
        <xdr:cNvPr id="3" name="Child photo 1" descr="To change this photo, right-click photo and then click Change Picture." title="Photo Placeholder">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305" y="7719864"/>
          <a:ext cx="914400" cy="914400"/>
        </a:xfrm>
        <a:prstGeom prst="rect">
          <a:avLst/>
        </a:prstGeom>
        <a:ln>
          <a:noFill/>
        </a:ln>
      </xdr:spPr>
    </xdr:pic>
    <xdr:clientData/>
  </xdr:twoCellAnchor>
  <xdr:twoCellAnchor editAs="oneCell">
    <xdr:from>
      <xdr:col>5</xdr:col>
      <xdr:colOff>142875</xdr:colOff>
      <xdr:row>10</xdr:row>
      <xdr:rowOff>125877</xdr:rowOff>
    </xdr:from>
    <xdr:to>
      <xdr:col>5</xdr:col>
      <xdr:colOff>1240155</xdr:colOff>
      <xdr:row>14</xdr:row>
      <xdr:rowOff>210036</xdr:rowOff>
    </xdr:to>
    <xdr:pic>
      <xdr:nvPicPr>
        <xdr:cNvPr id="4" name="Mother photo" descr="To change this photo, right-click photo and then click Change Picture." title="Photo Placeholder">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38900" y="3592977"/>
          <a:ext cx="1097280" cy="1084284"/>
        </a:xfrm>
        <a:prstGeom prst="rect">
          <a:avLst/>
        </a:prstGeom>
      </xdr:spPr>
    </xdr:pic>
    <xdr:clientData/>
  </xdr:twoCellAnchor>
  <xdr:twoCellAnchor editAs="oneCell">
    <xdr:from>
      <xdr:col>1</xdr:col>
      <xdr:colOff>159554</xdr:colOff>
      <xdr:row>10</xdr:row>
      <xdr:rowOff>125876</xdr:rowOff>
    </xdr:from>
    <xdr:to>
      <xdr:col>1</xdr:col>
      <xdr:colOff>1256834</xdr:colOff>
      <xdr:row>14</xdr:row>
      <xdr:rowOff>210035</xdr:rowOff>
    </xdr:to>
    <xdr:pic>
      <xdr:nvPicPr>
        <xdr:cNvPr id="5" name="Father photo" descr="To change this photo, right-click photo and then click Change Picture." title="Photo Placeholder">
          <a:extLst>
            <a:ext uri="{FF2B5EF4-FFF2-40B4-BE49-F238E27FC236}">
              <a16:creationId xmlns:a16="http://schemas.microsoft.com/office/drawing/2014/main" xmlns="" id="{00000000-0008-0000-06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4879" y="3592976"/>
          <a:ext cx="1097280" cy="1084284"/>
        </a:xfrm>
        <a:prstGeom prst="rect">
          <a:avLst/>
        </a:prstGeom>
      </xdr:spPr>
    </xdr:pic>
    <xdr:clientData/>
  </xdr:twoCellAnchor>
  <xdr:twoCellAnchor>
    <xdr:from>
      <xdr:col>5</xdr:col>
      <xdr:colOff>18719</xdr:colOff>
      <xdr:row>5</xdr:row>
      <xdr:rowOff>108106</xdr:rowOff>
    </xdr:from>
    <xdr:to>
      <xdr:col>8</xdr:col>
      <xdr:colOff>2808</xdr:colOff>
      <xdr:row>8</xdr:row>
      <xdr:rowOff>54457</xdr:rowOff>
    </xdr:to>
    <xdr:grpSp>
      <xdr:nvGrpSpPr>
        <xdr:cNvPr id="24" name="Group 23" descr="&quot;&quot;" title="Mother's Parents">
          <a:extLst>
            <a:ext uri="{FF2B5EF4-FFF2-40B4-BE49-F238E27FC236}">
              <a16:creationId xmlns:a16="http://schemas.microsoft.com/office/drawing/2014/main" xmlns="" id="{00000000-0008-0000-0600-000018000000}"/>
            </a:ext>
          </a:extLst>
        </xdr:cNvPr>
        <xdr:cNvGrpSpPr/>
      </xdr:nvGrpSpPr>
      <xdr:grpSpPr>
        <a:xfrm>
          <a:off x="6305219" y="2251231"/>
          <a:ext cx="4460839" cy="676601"/>
          <a:chOff x="6305219" y="2245939"/>
          <a:chExt cx="4450256" cy="549601"/>
        </a:xfrm>
      </xdr:grpSpPr>
      <xdr:sp macro="" textlink="MGGGrandfather2">
        <xdr:nvSpPr>
          <xdr:cNvPr id="7" name="Grandfather" descr="&quot;&quot;" title="Father's father">
            <a:extLst>
              <a:ext uri="{FF2B5EF4-FFF2-40B4-BE49-F238E27FC236}">
                <a16:creationId xmlns:a16="http://schemas.microsoft.com/office/drawing/2014/main" xmlns="" id="{00000000-0008-0000-0600-000007000000}"/>
              </a:ext>
            </a:extLst>
          </xdr:cNvPr>
          <xdr:cNvSpPr/>
        </xdr:nvSpPr>
        <xdr:spPr>
          <a:xfrm>
            <a:off x="6305219" y="2245939"/>
            <a:ext cx="2191113"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08013771-0F5C-434B-B064-990E5B7FBEE7}" type="TxLink">
              <a:rPr lang="en-US" sz="1100" b="0" i="0" u="none" strike="noStrike">
                <a:solidFill>
                  <a:srgbClr val="FFFFFF"/>
                </a:solidFill>
                <a:latin typeface="Cambria"/>
                <a:ea typeface="+mn-ea"/>
                <a:cs typeface="+mn-cs"/>
              </a:rPr>
              <a:pPr marL="0" marR="0" indent="0" algn="ctr">
                <a:spcBef>
                  <a:spcPts val="0"/>
                </a:spcBef>
                <a:spcAft>
                  <a:spcPts val="0"/>
                </a:spcAft>
              </a:pPr>
              <a:t>John MARSHALL                                             b. 1811, d. 28 Apr 1838, Isle of Wight, Hampshire.</a:t>
            </a:fld>
            <a:endParaRPr lang="en-US" sz="1100" b="0">
              <a:solidFill>
                <a:schemeClr val="bg1"/>
              </a:solidFill>
              <a:latin typeface="+mj-lt"/>
              <a:ea typeface="+mn-ea"/>
              <a:cs typeface="+mn-cs"/>
            </a:endParaRPr>
          </a:p>
        </xdr:txBody>
      </xdr:sp>
      <xdr:sp macro="" textlink="MGGGrandmother2">
        <xdr:nvSpPr>
          <xdr:cNvPr id="8" name="Grandmother" descr="&quot;&quot;" title="Father's mother">
            <a:extLst>
              <a:ext uri="{FF2B5EF4-FFF2-40B4-BE49-F238E27FC236}">
                <a16:creationId xmlns:a16="http://schemas.microsoft.com/office/drawing/2014/main" xmlns="" id="{00000000-0008-0000-0600-000008000000}"/>
              </a:ext>
            </a:extLst>
          </xdr:cNvPr>
          <xdr:cNvSpPr/>
        </xdr:nvSpPr>
        <xdr:spPr>
          <a:xfrm>
            <a:off x="8563429" y="2245939"/>
            <a:ext cx="219204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81BF6844-6379-46EA-8F61-2D40198B7392}" type="TxLink">
              <a:rPr lang="en-US" sz="1100" b="0" i="0" u="none" strike="noStrike">
                <a:solidFill>
                  <a:srgbClr val="FFFFFF"/>
                </a:solidFill>
                <a:latin typeface="Cambria"/>
                <a:ea typeface="+mn-ea"/>
                <a:cs typeface="+mn-cs"/>
              </a:rPr>
              <a:pPr marL="0" marR="0" indent="0" algn="ctr">
                <a:spcBef>
                  <a:spcPts val="0"/>
                </a:spcBef>
                <a:spcAft>
                  <a:spcPts val="0"/>
                </a:spcAft>
              </a:pPr>
              <a:t>Harriet DENHAM  b. 26.1.1812,            d. 1887 Isle of Wight.</a:t>
            </a:fld>
            <a:endParaRPr lang="en-US" sz="1100" b="0">
              <a:solidFill>
                <a:schemeClr val="bg1"/>
              </a:solidFill>
              <a:latin typeface="+mj-lt"/>
              <a:ea typeface="+mn-ea"/>
              <a:cs typeface="+mn-cs"/>
            </a:endParaRPr>
          </a:p>
        </xdr:txBody>
      </xdr:sp>
    </xdr:grpSp>
    <xdr:clientData/>
  </xdr:twoCellAnchor>
  <xdr:twoCellAnchor>
    <xdr:from>
      <xdr:col>5</xdr:col>
      <xdr:colOff>11191</xdr:colOff>
      <xdr:row>8</xdr:row>
      <xdr:rowOff>108006</xdr:rowOff>
    </xdr:from>
    <xdr:to>
      <xdr:col>8</xdr:col>
      <xdr:colOff>14146</xdr:colOff>
      <xdr:row>9</xdr:row>
      <xdr:rowOff>1200</xdr:rowOff>
    </xdr:to>
    <xdr:grpSp>
      <xdr:nvGrpSpPr>
        <xdr:cNvPr id="9" name="Group 8" descr="&quot;&quot;" title="Branch connector artwork">
          <a:extLst>
            <a:ext uri="{FF2B5EF4-FFF2-40B4-BE49-F238E27FC236}">
              <a16:creationId xmlns:a16="http://schemas.microsoft.com/office/drawing/2014/main" xmlns="" id="{00000000-0008-0000-0600-000009000000}"/>
            </a:ext>
          </a:extLst>
        </xdr:cNvPr>
        <xdr:cNvGrpSpPr/>
      </xdr:nvGrpSpPr>
      <xdr:grpSpPr>
        <a:xfrm>
          <a:off x="6297691" y="2981381"/>
          <a:ext cx="4479705" cy="83694"/>
          <a:chOff x="711590" y="2824479"/>
          <a:chExt cx="4469720" cy="223406"/>
        </a:xfrm>
      </xdr:grpSpPr>
      <xdr:cxnSp macro="">
        <xdr:nvCxnSpPr>
          <xdr:cNvPr id="10" name="Line 4" descr="&quot;&quot;">
            <a:extLst>
              <a:ext uri="{FF2B5EF4-FFF2-40B4-BE49-F238E27FC236}">
                <a16:creationId xmlns:a16="http://schemas.microsoft.com/office/drawing/2014/main" xmlns="" id="{00000000-0008-0000-0600-00000A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1" name="Line 2" descr="&quot;&quot;">
            <a:extLst>
              <a:ext uri="{FF2B5EF4-FFF2-40B4-BE49-F238E27FC236}">
                <a16:creationId xmlns:a16="http://schemas.microsoft.com/office/drawing/2014/main" xmlns="" id="{00000000-0008-0000-0600-00000B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17111</xdr:colOff>
      <xdr:row>5</xdr:row>
      <xdr:rowOff>108108</xdr:rowOff>
    </xdr:from>
    <xdr:to>
      <xdr:col>3</xdr:col>
      <xdr:colOff>1494123</xdr:colOff>
      <xdr:row>8</xdr:row>
      <xdr:rowOff>54459</xdr:rowOff>
    </xdr:to>
    <xdr:grpSp>
      <xdr:nvGrpSpPr>
        <xdr:cNvPr id="23" name="Group 22" descr="&quot;&quot;" title="Father's Parents">
          <a:extLst>
            <a:ext uri="{FF2B5EF4-FFF2-40B4-BE49-F238E27FC236}">
              <a16:creationId xmlns:a16="http://schemas.microsoft.com/office/drawing/2014/main" xmlns="" id="{00000000-0008-0000-0600-000017000000}"/>
            </a:ext>
          </a:extLst>
        </xdr:cNvPr>
        <xdr:cNvGrpSpPr/>
      </xdr:nvGrpSpPr>
      <xdr:grpSpPr>
        <a:xfrm>
          <a:off x="715611" y="2251233"/>
          <a:ext cx="4461512" cy="676601"/>
          <a:chOff x="715611" y="2245941"/>
          <a:chExt cx="4450929" cy="549601"/>
        </a:xfrm>
      </xdr:grpSpPr>
      <xdr:sp macro="" textlink="MGGGrandfather1">
        <xdr:nvSpPr>
          <xdr:cNvPr id="12" name="Grandfather" descr="&quot;&quot;" title="Father's father">
            <a:extLst>
              <a:ext uri="{FF2B5EF4-FFF2-40B4-BE49-F238E27FC236}">
                <a16:creationId xmlns:a16="http://schemas.microsoft.com/office/drawing/2014/main" xmlns="" id="{00000000-0008-0000-0600-00000C000000}"/>
              </a:ext>
            </a:extLst>
          </xdr:cNvPr>
          <xdr:cNvSpPr/>
        </xdr:nvSpPr>
        <xdr:spPr>
          <a:xfrm>
            <a:off x="715611" y="2245941"/>
            <a:ext cx="2191445"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3545C289-E30B-4201-84FD-EC0A1E4CF35B}" type="TxLink">
              <a:rPr lang="en-US" sz="1200" b="0" i="0" u="none" strike="noStrike">
                <a:solidFill>
                  <a:srgbClr val="FFFFFF"/>
                </a:solidFill>
                <a:latin typeface="Cambria"/>
                <a:ea typeface="+mn-ea"/>
                <a:cs typeface="+mn-cs"/>
              </a:rPr>
              <a:pPr marL="0" marR="0" indent="0" algn="ctr">
                <a:spcBef>
                  <a:spcPts val="0"/>
                </a:spcBef>
                <a:spcAft>
                  <a:spcPts val="0"/>
                </a:spcAft>
              </a:pPr>
              <a:t>John DERHAM bap. 16.4.1797                d. 1881 Christchurch, Hampshire</a:t>
            </a:fld>
            <a:endParaRPr lang="en-US" sz="1200" b="0">
              <a:solidFill>
                <a:schemeClr val="bg1"/>
              </a:solidFill>
              <a:latin typeface="+mj-lt"/>
              <a:ea typeface="+mn-ea"/>
              <a:cs typeface="+mn-cs"/>
            </a:endParaRPr>
          </a:p>
        </xdr:txBody>
      </xdr:sp>
      <xdr:sp macro="" textlink="MGGGrandmother1">
        <xdr:nvSpPr>
          <xdr:cNvPr id="13" name="Grandmother" descr="&quot;&quot;" title="Father's mother">
            <a:extLst>
              <a:ext uri="{FF2B5EF4-FFF2-40B4-BE49-F238E27FC236}">
                <a16:creationId xmlns:a16="http://schemas.microsoft.com/office/drawing/2014/main" xmlns="" id="{00000000-0008-0000-0600-00000D000000}"/>
              </a:ext>
            </a:extLst>
          </xdr:cNvPr>
          <xdr:cNvSpPr/>
        </xdr:nvSpPr>
        <xdr:spPr>
          <a:xfrm>
            <a:off x="2974164" y="2245941"/>
            <a:ext cx="219237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C7E1CB17-38AD-45CD-B4E6-D56DDD2DEE7B}" type="TxLink">
              <a:rPr lang="en-US" sz="1200" b="0" i="0" u="none" strike="noStrike">
                <a:solidFill>
                  <a:srgbClr val="FFFFFF"/>
                </a:solidFill>
                <a:latin typeface="Cambria"/>
                <a:ea typeface="+mn-ea"/>
                <a:cs typeface="+mn-cs"/>
              </a:rPr>
              <a:pPr marL="0" marR="0" indent="0" algn="ctr">
                <a:spcBef>
                  <a:spcPts val="0"/>
                </a:spcBef>
                <a:spcAft>
                  <a:spcPts val="0"/>
                </a:spcAft>
              </a:pPr>
              <a:t>Eliza HIBBARD  bap. 17 Nov 1805 Southampton , d. 1877 Christchurch, Hampshire.</a:t>
            </a:fld>
            <a:endParaRPr lang="en-US" sz="1200" b="0">
              <a:solidFill>
                <a:schemeClr val="bg1"/>
              </a:solidFill>
              <a:latin typeface="+mj-lt"/>
              <a:ea typeface="+mn-ea"/>
              <a:cs typeface="+mn-cs"/>
            </a:endParaRPr>
          </a:p>
        </xdr:txBody>
      </xdr:sp>
    </xdr:grpSp>
    <xdr:clientData/>
  </xdr:twoCellAnchor>
  <xdr:twoCellAnchor>
    <xdr:from>
      <xdr:col>1</xdr:col>
      <xdr:colOff>9582</xdr:colOff>
      <xdr:row>8</xdr:row>
      <xdr:rowOff>108008</xdr:rowOff>
    </xdr:from>
    <xdr:to>
      <xdr:col>4</xdr:col>
      <xdr:colOff>3561</xdr:colOff>
      <xdr:row>9</xdr:row>
      <xdr:rowOff>1202</xdr:rowOff>
    </xdr:to>
    <xdr:grpSp>
      <xdr:nvGrpSpPr>
        <xdr:cNvPr id="14" name="Group 13" descr="&quot;&quot;" title="Branch connector artwork">
          <a:extLst>
            <a:ext uri="{FF2B5EF4-FFF2-40B4-BE49-F238E27FC236}">
              <a16:creationId xmlns:a16="http://schemas.microsoft.com/office/drawing/2014/main" xmlns="" id="{00000000-0008-0000-0600-00000E000000}"/>
            </a:ext>
          </a:extLst>
        </xdr:cNvPr>
        <xdr:cNvGrpSpPr/>
      </xdr:nvGrpSpPr>
      <xdr:grpSpPr>
        <a:xfrm>
          <a:off x="708082" y="2981383"/>
          <a:ext cx="4470729" cy="83694"/>
          <a:chOff x="711590" y="2824479"/>
          <a:chExt cx="4469720" cy="223406"/>
        </a:xfrm>
      </xdr:grpSpPr>
      <xdr:cxnSp macro="">
        <xdr:nvCxnSpPr>
          <xdr:cNvPr id="15" name="Line 4" descr="&quot;&quot;">
            <a:extLst>
              <a:ext uri="{FF2B5EF4-FFF2-40B4-BE49-F238E27FC236}">
                <a16:creationId xmlns:a16="http://schemas.microsoft.com/office/drawing/2014/main" xmlns="" id="{00000000-0008-0000-0600-00000F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6" name="Line 2" descr="&quot;&quot;">
            <a:extLst>
              <a:ext uri="{FF2B5EF4-FFF2-40B4-BE49-F238E27FC236}">
                <a16:creationId xmlns:a16="http://schemas.microsoft.com/office/drawing/2014/main" xmlns="" id="{00000000-0008-0000-0600-000010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650110</xdr:colOff>
      <xdr:row>0</xdr:row>
      <xdr:rowOff>359973</xdr:rowOff>
    </xdr:from>
    <xdr:to>
      <xdr:col>7</xdr:col>
      <xdr:colOff>1465040</xdr:colOff>
      <xdr:row>1</xdr:row>
      <xdr:rowOff>389535</xdr:rowOff>
    </xdr:to>
    <xdr:sp macro="" textlink="">
      <xdr:nvSpPr>
        <xdr:cNvPr id="25" name="Back" descr="Click to return to tree" title="Back to Tree">
          <a:hlinkClick xmlns:r="http://schemas.openxmlformats.org/officeDocument/2006/relationships" r:id="rId3" tooltip="Click to return to tree"/>
          <a:extLst>
            <a:ext uri="{FF2B5EF4-FFF2-40B4-BE49-F238E27FC236}">
              <a16:creationId xmlns:a16="http://schemas.microsoft.com/office/drawing/2014/main" xmlns="" id="{00000000-0008-0000-0600-000019000000}"/>
            </a:ext>
          </a:extLst>
        </xdr:cNvPr>
        <xdr:cNvSpPr/>
      </xdr:nvSpPr>
      <xdr:spPr>
        <a:xfrm>
          <a:off x="9910527" y="359973"/>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1</xdr:col>
      <xdr:colOff>245980</xdr:colOff>
      <xdr:row>28</xdr:row>
      <xdr:rowOff>52239</xdr:rowOff>
    </xdr:from>
    <xdr:to>
      <xdr:col>1</xdr:col>
      <xdr:colOff>1160380</xdr:colOff>
      <xdr:row>28</xdr:row>
      <xdr:rowOff>966639</xdr:rowOff>
    </xdr:to>
    <xdr:pic>
      <xdr:nvPicPr>
        <xdr:cNvPr id="3" name="Child photo 1" descr="To change this photo, right-click photo and then click Change Picture." title="Photo Placeholder">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305" y="7719864"/>
          <a:ext cx="914400" cy="914400"/>
        </a:xfrm>
        <a:prstGeom prst="rect">
          <a:avLst/>
        </a:prstGeom>
        <a:ln>
          <a:noFill/>
        </a:ln>
      </xdr:spPr>
    </xdr:pic>
    <xdr:clientData/>
  </xdr:twoCellAnchor>
  <xdr:twoCellAnchor editAs="oneCell">
    <xdr:from>
      <xdr:col>5</xdr:col>
      <xdr:colOff>142875</xdr:colOff>
      <xdr:row>10</xdr:row>
      <xdr:rowOff>125877</xdr:rowOff>
    </xdr:from>
    <xdr:to>
      <xdr:col>5</xdr:col>
      <xdr:colOff>1240155</xdr:colOff>
      <xdr:row>14</xdr:row>
      <xdr:rowOff>210036</xdr:rowOff>
    </xdr:to>
    <xdr:pic>
      <xdr:nvPicPr>
        <xdr:cNvPr id="4" name="Mother photo" descr="To change this photo, right-click photo and then click Change Picture." title="Photo Placeholder">
          <a:extLst>
            <a:ext uri="{FF2B5EF4-FFF2-40B4-BE49-F238E27FC236}">
              <a16:creationId xmlns:a16="http://schemas.microsoft.com/office/drawing/2014/main" xmlns="" id="{00000000-0008-0000-07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38900" y="3592977"/>
          <a:ext cx="1097280" cy="1084284"/>
        </a:xfrm>
        <a:prstGeom prst="rect">
          <a:avLst/>
        </a:prstGeom>
      </xdr:spPr>
    </xdr:pic>
    <xdr:clientData/>
  </xdr:twoCellAnchor>
  <xdr:twoCellAnchor editAs="oneCell">
    <xdr:from>
      <xdr:col>1</xdr:col>
      <xdr:colOff>159554</xdr:colOff>
      <xdr:row>10</xdr:row>
      <xdr:rowOff>125876</xdr:rowOff>
    </xdr:from>
    <xdr:to>
      <xdr:col>1</xdr:col>
      <xdr:colOff>1256834</xdr:colOff>
      <xdr:row>14</xdr:row>
      <xdr:rowOff>210035</xdr:rowOff>
    </xdr:to>
    <xdr:pic>
      <xdr:nvPicPr>
        <xdr:cNvPr id="5" name="Father photo" descr="To change this photo, right-click photo and then click Change Picture." title="Photo Placeholder">
          <a:extLst>
            <a:ext uri="{FF2B5EF4-FFF2-40B4-BE49-F238E27FC236}">
              <a16:creationId xmlns:a16="http://schemas.microsoft.com/office/drawing/2014/main" xmlns=""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4879" y="3592976"/>
          <a:ext cx="1097280" cy="1084284"/>
        </a:xfrm>
        <a:prstGeom prst="rect">
          <a:avLst/>
        </a:prstGeom>
      </xdr:spPr>
    </xdr:pic>
    <xdr:clientData/>
  </xdr:twoCellAnchor>
  <xdr:twoCellAnchor>
    <xdr:from>
      <xdr:col>5</xdr:col>
      <xdr:colOff>18719</xdr:colOff>
      <xdr:row>5</xdr:row>
      <xdr:rowOff>108106</xdr:rowOff>
    </xdr:from>
    <xdr:to>
      <xdr:col>8</xdr:col>
      <xdr:colOff>2808</xdr:colOff>
      <xdr:row>8</xdr:row>
      <xdr:rowOff>54457</xdr:rowOff>
    </xdr:to>
    <xdr:grpSp>
      <xdr:nvGrpSpPr>
        <xdr:cNvPr id="24" name="Group 23" descr="&quot;&quot;" title="Mother's Parents">
          <a:extLst>
            <a:ext uri="{FF2B5EF4-FFF2-40B4-BE49-F238E27FC236}">
              <a16:creationId xmlns:a16="http://schemas.microsoft.com/office/drawing/2014/main" xmlns="" id="{00000000-0008-0000-0700-000018000000}"/>
            </a:ext>
          </a:extLst>
        </xdr:cNvPr>
        <xdr:cNvGrpSpPr/>
      </xdr:nvGrpSpPr>
      <xdr:grpSpPr>
        <a:xfrm>
          <a:off x="6350576" y="2248963"/>
          <a:ext cx="4483518" cy="545065"/>
          <a:chOff x="6305219" y="2245939"/>
          <a:chExt cx="4450256" cy="549601"/>
        </a:xfrm>
      </xdr:grpSpPr>
      <xdr:sp macro="" textlink="MGGGrandfather4">
        <xdr:nvSpPr>
          <xdr:cNvPr id="7" name="Grandfather" descr="&quot;&quot;" title="Father's father">
            <a:extLst>
              <a:ext uri="{FF2B5EF4-FFF2-40B4-BE49-F238E27FC236}">
                <a16:creationId xmlns:a16="http://schemas.microsoft.com/office/drawing/2014/main" xmlns="" id="{00000000-0008-0000-0700-000007000000}"/>
              </a:ext>
            </a:extLst>
          </xdr:cNvPr>
          <xdr:cNvSpPr/>
        </xdr:nvSpPr>
        <xdr:spPr>
          <a:xfrm>
            <a:off x="6305219" y="2245939"/>
            <a:ext cx="2191113"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995E1ABC-873A-45F2-9035-259B9F91C6F0}" type="TxLink">
              <a:rPr lang="en-US" sz="1400" b="0" i="0" u="none" strike="noStrike">
                <a:solidFill>
                  <a:srgbClr val="FFFFFF"/>
                </a:solidFill>
                <a:latin typeface="Cambria"/>
                <a:ea typeface="+mn-ea"/>
                <a:cs typeface="+mn-cs"/>
              </a:rPr>
              <a:pPr marL="0" marR="0" indent="0" algn="ctr">
                <a:spcBef>
                  <a:spcPts val="0"/>
                </a:spcBef>
                <a:spcAft>
                  <a:spcPts val="0"/>
                </a:spcAft>
              </a:pPr>
              <a:t>George BENJAFIELD bap. 25.12.1800, Wincanton, Somerset.</a:t>
            </a:fld>
            <a:endParaRPr lang="en-US" sz="1200" b="0">
              <a:solidFill>
                <a:schemeClr val="bg1"/>
              </a:solidFill>
              <a:latin typeface="+mj-lt"/>
              <a:ea typeface="+mn-ea"/>
              <a:cs typeface="+mn-cs"/>
            </a:endParaRPr>
          </a:p>
        </xdr:txBody>
      </xdr:sp>
      <xdr:sp macro="" textlink="MGGGrandmother4">
        <xdr:nvSpPr>
          <xdr:cNvPr id="8" name="Grandmother" descr="&quot;&quot;" title="Father's mother">
            <a:extLst>
              <a:ext uri="{FF2B5EF4-FFF2-40B4-BE49-F238E27FC236}">
                <a16:creationId xmlns:a16="http://schemas.microsoft.com/office/drawing/2014/main" xmlns="" id="{00000000-0008-0000-0700-000008000000}"/>
              </a:ext>
            </a:extLst>
          </xdr:cNvPr>
          <xdr:cNvSpPr/>
        </xdr:nvSpPr>
        <xdr:spPr>
          <a:xfrm>
            <a:off x="8563429" y="2245939"/>
            <a:ext cx="219204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BBE1A39E-4504-49C2-A0C5-142A26230B89}" type="TxLink">
              <a:rPr lang="en-US" sz="1400" b="0" i="0" u="none" strike="noStrike">
                <a:solidFill>
                  <a:srgbClr val="FFFFFF"/>
                </a:solidFill>
                <a:latin typeface="Cambria"/>
                <a:ea typeface="+mn-ea"/>
                <a:cs typeface="+mn-cs"/>
              </a:rPr>
              <a:pPr marL="0" marR="0" indent="0" algn="ctr">
                <a:spcBef>
                  <a:spcPts val="0"/>
                </a:spcBef>
                <a:spcAft>
                  <a:spcPts val="0"/>
                </a:spcAft>
              </a:pPr>
              <a:t>Elizabeth BENJAFIELD born 6 June 1802, Wincanton, Somerset</a:t>
            </a:fld>
            <a:endParaRPr lang="en-US" sz="1200" b="0">
              <a:solidFill>
                <a:schemeClr val="bg1"/>
              </a:solidFill>
              <a:latin typeface="+mj-lt"/>
              <a:ea typeface="+mn-ea"/>
              <a:cs typeface="+mn-cs"/>
            </a:endParaRPr>
          </a:p>
        </xdr:txBody>
      </xdr:sp>
    </xdr:grpSp>
    <xdr:clientData/>
  </xdr:twoCellAnchor>
  <xdr:twoCellAnchor>
    <xdr:from>
      <xdr:col>5</xdr:col>
      <xdr:colOff>11191</xdr:colOff>
      <xdr:row>8</xdr:row>
      <xdr:rowOff>108006</xdr:rowOff>
    </xdr:from>
    <xdr:to>
      <xdr:col>8</xdr:col>
      <xdr:colOff>14146</xdr:colOff>
      <xdr:row>9</xdr:row>
      <xdr:rowOff>1200</xdr:rowOff>
    </xdr:to>
    <xdr:grpSp>
      <xdr:nvGrpSpPr>
        <xdr:cNvPr id="9" name="Group 8" descr="&quot;&quot;" title="Branch connector artwork">
          <a:extLst>
            <a:ext uri="{FF2B5EF4-FFF2-40B4-BE49-F238E27FC236}">
              <a16:creationId xmlns:a16="http://schemas.microsoft.com/office/drawing/2014/main" xmlns="" id="{00000000-0008-0000-0700-000009000000}"/>
            </a:ext>
          </a:extLst>
        </xdr:cNvPr>
        <xdr:cNvGrpSpPr/>
      </xdr:nvGrpSpPr>
      <xdr:grpSpPr>
        <a:xfrm>
          <a:off x="6343048" y="2847577"/>
          <a:ext cx="4502384" cy="92766"/>
          <a:chOff x="711590" y="2824479"/>
          <a:chExt cx="4469720" cy="223406"/>
        </a:xfrm>
      </xdr:grpSpPr>
      <xdr:cxnSp macro="">
        <xdr:nvCxnSpPr>
          <xdr:cNvPr id="10" name="Line 4" descr="&quot;&quot;">
            <a:extLst>
              <a:ext uri="{FF2B5EF4-FFF2-40B4-BE49-F238E27FC236}">
                <a16:creationId xmlns:a16="http://schemas.microsoft.com/office/drawing/2014/main" xmlns="" id="{00000000-0008-0000-0700-00000A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1" name="Line 2" descr="&quot;&quot;">
            <a:extLst>
              <a:ext uri="{FF2B5EF4-FFF2-40B4-BE49-F238E27FC236}">
                <a16:creationId xmlns:a16="http://schemas.microsoft.com/office/drawing/2014/main" xmlns="" id="{00000000-0008-0000-0700-00000B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17111</xdr:colOff>
      <xdr:row>5</xdr:row>
      <xdr:rowOff>108108</xdr:rowOff>
    </xdr:from>
    <xdr:to>
      <xdr:col>3</xdr:col>
      <xdr:colOff>1494123</xdr:colOff>
      <xdr:row>8</xdr:row>
      <xdr:rowOff>54459</xdr:rowOff>
    </xdr:to>
    <xdr:grpSp>
      <xdr:nvGrpSpPr>
        <xdr:cNvPr id="23" name="Group 22" descr="&quot;&quot;" title="Father's Parents">
          <a:extLst>
            <a:ext uri="{FF2B5EF4-FFF2-40B4-BE49-F238E27FC236}">
              <a16:creationId xmlns:a16="http://schemas.microsoft.com/office/drawing/2014/main" xmlns="" id="{00000000-0008-0000-0700-000017000000}"/>
            </a:ext>
          </a:extLst>
        </xdr:cNvPr>
        <xdr:cNvGrpSpPr/>
      </xdr:nvGrpSpPr>
      <xdr:grpSpPr>
        <a:xfrm>
          <a:off x="724682" y="2248965"/>
          <a:ext cx="4470584" cy="545065"/>
          <a:chOff x="715611" y="2245941"/>
          <a:chExt cx="4450929" cy="549601"/>
        </a:xfrm>
      </xdr:grpSpPr>
      <xdr:sp macro="" textlink="MGGGrandfather3">
        <xdr:nvSpPr>
          <xdr:cNvPr id="12" name="Grandfather" descr="&quot;&quot;" title="Father's father">
            <a:extLst>
              <a:ext uri="{FF2B5EF4-FFF2-40B4-BE49-F238E27FC236}">
                <a16:creationId xmlns:a16="http://schemas.microsoft.com/office/drawing/2014/main" xmlns="" id="{00000000-0008-0000-0700-00000C000000}"/>
              </a:ext>
            </a:extLst>
          </xdr:cNvPr>
          <xdr:cNvSpPr/>
        </xdr:nvSpPr>
        <xdr:spPr>
          <a:xfrm>
            <a:off x="715611" y="2245941"/>
            <a:ext cx="2191445"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02B34599-50B4-4DC5-905F-20E229785CF8}" type="TxLink">
              <a:rPr lang="en-US" sz="1400" b="0" i="0" u="none" strike="noStrike">
                <a:solidFill>
                  <a:srgbClr val="FFFFFF"/>
                </a:solidFill>
                <a:latin typeface="Cambria"/>
                <a:ea typeface="+mn-ea"/>
                <a:cs typeface="+mn-cs"/>
              </a:rPr>
              <a:pPr marL="0" marR="0" indent="0" algn="ctr">
                <a:spcBef>
                  <a:spcPts val="0"/>
                </a:spcBef>
                <a:spcAft>
                  <a:spcPts val="0"/>
                </a:spcAft>
              </a:pPr>
              <a:t>William WEST b. abt 1800                           at Fareham, Hampshire</a:t>
            </a:fld>
            <a:endParaRPr lang="en-US" sz="1400" b="0">
              <a:solidFill>
                <a:schemeClr val="bg1"/>
              </a:solidFill>
              <a:latin typeface="+mj-lt"/>
              <a:ea typeface="+mn-ea"/>
              <a:cs typeface="+mn-cs"/>
            </a:endParaRPr>
          </a:p>
        </xdr:txBody>
      </xdr:sp>
      <xdr:sp macro="" textlink="MGGGrandmother3">
        <xdr:nvSpPr>
          <xdr:cNvPr id="13" name="Grandmother" descr="&quot;&quot;" title="Father's mother">
            <a:extLst>
              <a:ext uri="{FF2B5EF4-FFF2-40B4-BE49-F238E27FC236}">
                <a16:creationId xmlns:a16="http://schemas.microsoft.com/office/drawing/2014/main" xmlns="" id="{00000000-0008-0000-0700-00000D000000}"/>
              </a:ext>
            </a:extLst>
          </xdr:cNvPr>
          <xdr:cNvSpPr/>
        </xdr:nvSpPr>
        <xdr:spPr>
          <a:xfrm>
            <a:off x="2974164" y="2245941"/>
            <a:ext cx="2192376" cy="549601"/>
          </a:xfrm>
          <a:prstGeom prst="rect">
            <a:avLst/>
          </a:prstGeom>
          <a:solidFill>
            <a:schemeClr val="accent4"/>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tIns="45720" rtlCol="0" anchor="ctr"/>
          <a:lstStyle/>
          <a:p>
            <a:pPr marL="0" marR="0" indent="0" algn="ctr">
              <a:spcBef>
                <a:spcPts val="0"/>
              </a:spcBef>
              <a:spcAft>
                <a:spcPts val="0"/>
              </a:spcAft>
            </a:pPr>
            <a:fld id="{CD9D5BA5-7BF7-4AB6-9A10-60ECC3B605FB}" type="TxLink">
              <a:rPr lang="en-US" sz="1400" b="0" i="0" u="none" strike="noStrike">
                <a:solidFill>
                  <a:srgbClr val="FFFFFF"/>
                </a:solidFill>
                <a:latin typeface="Cambria"/>
                <a:ea typeface="+mn-ea"/>
                <a:cs typeface="+mn-cs"/>
              </a:rPr>
              <a:pPr marL="0" marR="0" indent="0" algn="ctr">
                <a:spcBef>
                  <a:spcPts val="0"/>
                </a:spcBef>
                <a:spcAft>
                  <a:spcPts val="0"/>
                </a:spcAft>
              </a:pPr>
              <a:t>Eliza b. abt 1808                                             at Romney, Hampshire</a:t>
            </a:fld>
            <a:endParaRPr lang="en-US" sz="1400" b="0">
              <a:solidFill>
                <a:schemeClr val="bg1"/>
              </a:solidFill>
              <a:latin typeface="+mj-lt"/>
              <a:ea typeface="+mn-ea"/>
              <a:cs typeface="+mn-cs"/>
            </a:endParaRPr>
          </a:p>
        </xdr:txBody>
      </xdr:sp>
    </xdr:grpSp>
    <xdr:clientData/>
  </xdr:twoCellAnchor>
  <xdr:twoCellAnchor>
    <xdr:from>
      <xdr:col>1</xdr:col>
      <xdr:colOff>9582</xdr:colOff>
      <xdr:row>8</xdr:row>
      <xdr:rowOff>108008</xdr:rowOff>
    </xdr:from>
    <xdr:to>
      <xdr:col>4</xdr:col>
      <xdr:colOff>3561</xdr:colOff>
      <xdr:row>9</xdr:row>
      <xdr:rowOff>1202</xdr:rowOff>
    </xdr:to>
    <xdr:grpSp>
      <xdr:nvGrpSpPr>
        <xdr:cNvPr id="14" name="Group 13" descr="&quot;&quot;" title="Branch connector artwork">
          <a:extLst>
            <a:ext uri="{FF2B5EF4-FFF2-40B4-BE49-F238E27FC236}">
              <a16:creationId xmlns:a16="http://schemas.microsoft.com/office/drawing/2014/main" xmlns="" id="{00000000-0008-0000-0700-00000E000000}"/>
            </a:ext>
          </a:extLst>
        </xdr:cNvPr>
        <xdr:cNvGrpSpPr/>
      </xdr:nvGrpSpPr>
      <xdr:grpSpPr>
        <a:xfrm>
          <a:off x="717153" y="2847579"/>
          <a:ext cx="4493408" cy="92766"/>
          <a:chOff x="711590" y="2824479"/>
          <a:chExt cx="4469720" cy="223406"/>
        </a:xfrm>
      </xdr:grpSpPr>
      <xdr:cxnSp macro="">
        <xdr:nvCxnSpPr>
          <xdr:cNvPr id="15" name="Line 4" descr="&quot;&quot;">
            <a:extLst>
              <a:ext uri="{FF2B5EF4-FFF2-40B4-BE49-F238E27FC236}">
                <a16:creationId xmlns:a16="http://schemas.microsoft.com/office/drawing/2014/main" xmlns="" id="{00000000-0008-0000-0700-00000F000000}"/>
              </a:ext>
            </a:extLst>
          </xdr:cNvPr>
          <xdr:cNvCxnSpPr/>
        </xdr:nvCxnSpPr>
        <xdr:spPr>
          <a:xfrm>
            <a:off x="2946450" y="2824479"/>
            <a:ext cx="1" cy="223406"/>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6" name="Line 2" descr="&quot;&quot;">
            <a:extLst>
              <a:ext uri="{FF2B5EF4-FFF2-40B4-BE49-F238E27FC236}">
                <a16:creationId xmlns:a16="http://schemas.microsoft.com/office/drawing/2014/main" xmlns="" id="{00000000-0008-0000-0700-000010000000}"/>
              </a:ext>
            </a:extLst>
          </xdr:cNvPr>
          <xdr:cNvCxnSpPr/>
        </xdr:nvCxnSpPr>
        <xdr:spPr>
          <a:xfrm>
            <a:off x="711590" y="2827860"/>
            <a:ext cx="4469720" cy="0"/>
          </a:xfrm>
          <a:prstGeom prst="line">
            <a:avLst/>
          </a:prstGeom>
          <a:ln w="952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7</xdr:col>
      <xdr:colOff>660693</xdr:colOff>
      <xdr:row>0</xdr:row>
      <xdr:rowOff>359973</xdr:rowOff>
    </xdr:from>
    <xdr:to>
      <xdr:col>7</xdr:col>
      <xdr:colOff>1475623</xdr:colOff>
      <xdr:row>1</xdr:row>
      <xdr:rowOff>389535</xdr:rowOff>
    </xdr:to>
    <xdr:sp macro="" textlink="">
      <xdr:nvSpPr>
        <xdr:cNvPr id="25" name="Back" descr="Click to return to tree" title="Back to Tree">
          <a:hlinkClick xmlns:r="http://schemas.openxmlformats.org/officeDocument/2006/relationships" r:id="rId3" tooltip="Click to return to tree"/>
          <a:extLst>
            <a:ext uri="{FF2B5EF4-FFF2-40B4-BE49-F238E27FC236}">
              <a16:creationId xmlns:a16="http://schemas.microsoft.com/office/drawing/2014/main" xmlns="" id="{00000000-0008-0000-0700-000019000000}"/>
            </a:ext>
          </a:extLst>
        </xdr:cNvPr>
        <xdr:cNvSpPr/>
      </xdr:nvSpPr>
      <xdr:spPr>
        <a:xfrm>
          <a:off x="9921110" y="359973"/>
          <a:ext cx="814930" cy="823312"/>
        </a:xfrm>
        <a:prstGeom prst="ellipse">
          <a:avLst/>
        </a:prstGeom>
        <a:solidFill>
          <a:schemeClr val="bg1">
            <a:lumMod val="75000"/>
          </a:schemeClr>
        </a:solidFill>
        <a:ln w="6350">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bg2"/>
              </a:solidFill>
              <a:effectLst/>
              <a:uLnTx/>
              <a:uFillTx/>
              <a:latin typeface="+mj-lt"/>
              <a:ea typeface="+mn-ea"/>
              <a:cs typeface="+mn-cs"/>
            </a:rPr>
            <a:t>BACK TO TREE</a:t>
          </a:r>
        </a:p>
      </xdr:txBody>
    </xdr:sp>
    <xdr:clientData fPrintsWithSheet="0"/>
  </xdr:twoCellAnchor>
</xdr:wsDr>
</file>

<file path=xl/tables/table1.xml><?xml version="1.0" encoding="utf-8"?>
<table xmlns="http://schemas.openxmlformats.org/spreadsheetml/2006/main" id="1" name="ParentsChildren" displayName="ParentsChildren" ref="B28:H34" totalsRowShown="0">
  <tableColumns count="7">
    <tableColumn id="1" name="CHILDREN"/>
    <tableColumn id="2" name="NAME" dataDxfId="41"/>
    <tableColumn id="4" name="RELATIONSHIP" dataDxfId="40"/>
    <tableColumn id="5" name="BIRTH" dataDxfId="39"/>
    <tableColumn id="9" name="BIRTH LOCATION" dataDxfId="38"/>
    <tableColumn id="7" name="DEATH" dataDxfId="37"/>
    <tableColumn id="3" name="DEATH LOCATION" dataDxfId="36"/>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ables/table2.xml><?xml version="1.0" encoding="utf-8"?>
<table xmlns="http://schemas.openxmlformats.org/spreadsheetml/2006/main" id="2" name="PaternalGrandparentsChildren" displayName="PaternalGrandparentsChildren" ref="B28:H31" totalsRowShown="0">
  <tableColumns count="7">
    <tableColumn id="1" name="CHILDREN"/>
    <tableColumn id="2" name="NAME" dataDxfId="35"/>
    <tableColumn id="4" name="RELATIONSHIP" dataDxfId="34"/>
    <tableColumn id="5" name="BIRTH" dataDxfId="33"/>
    <tableColumn id="9" name="BIRTH LOCATION" dataDxfId="32"/>
    <tableColumn id="7" name="DEATH" dataDxfId="31"/>
    <tableColumn id="3" name="DEATH LOCATION" dataDxfId="30"/>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ables/table3.xml><?xml version="1.0" encoding="utf-8"?>
<table xmlns="http://schemas.openxmlformats.org/spreadsheetml/2006/main" id="3" name="MaternalGrandparentsChildren" displayName="MaternalGrandparentsChildren" ref="B29:H33" totalsRowShown="0">
  <tableColumns count="7">
    <tableColumn id="1" name="CHILDREN"/>
    <tableColumn id="2" name="NAME" dataDxfId="29"/>
    <tableColumn id="4" name="RELATIONSHIP" dataDxfId="28"/>
    <tableColumn id="5" name="BIRTH/BAP" dataDxfId="27"/>
    <tableColumn id="9" name="BIRTH LOCATION" dataDxfId="26">
      <calculatedColumnFormula>IF(MotherBirthLoc&lt;&gt;0,MotherBirthLoc,"")</calculatedColumnFormula>
    </tableColumn>
    <tableColumn id="7" name="DEATH" dataDxfId="25"/>
    <tableColumn id="3" name="DEATH LOCATION" dataDxfId="24"/>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ables/table4.xml><?xml version="1.0" encoding="utf-8"?>
<table xmlns="http://schemas.openxmlformats.org/spreadsheetml/2006/main" id="4" name="MaternalGrandparentsChildren5" displayName="MaternalGrandparentsChildren5" ref="B29:H41" totalsRowShown="0">
  <tableColumns count="7">
    <tableColumn id="1" name="CHILDREN"/>
    <tableColumn id="2" name="NAME" dataDxfId="23">
      <calculatedColumnFormula>PGrandfather</calculatedColumnFormula>
    </tableColumn>
    <tableColumn id="4" name="RELATIONSHIP" dataDxfId="22"/>
    <tableColumn id="5" name="BIRTH" dataDxfId="21"/>
    <tableColumn id="9" name="BIRTH LOCATION" dataDxfId="20"/>
    <tableColumn id="7" name="DEATH" dataDxfId="19"/>
    <tableColumn id="3" name="DEATH LOCATION" dataDxfId="18"/>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ables/table5.xml><?xml version="1.0" encoding="utf-8"?>
<table xmlns="http://schemas.openxmlformats.org/spreadsheetml/2006/main" id="12" name="MaternalGrandparentsChildren513" displayName="MaternalGrandparentsChildren513" ref="B29:H39" totalsRowShown="0">
  <tableColumns count="7">
    <tableColumn id="1" name="CHILDREN"/>
    <tableColumn id="2" name="NAME" dataDxfId="17">
      <calculatedColumnFormula>PGrandmother</calculatedColumnFormula>
    </tableColumn>
    <tableColumn id="4" name="RELATIONSHIP" dataDxfId="16"/>
    <tableColumn id="5" name="BAPTISM" dataDxfId="15"/>
    <tableColumn id="9" name="BIRTH LOCATION" dataDxfId="14">
      <calculatedColumnFormula>IF(PGMotherBirthLoc&lt;&gt;0,PGMotherBirthLoc,"")</calculatedColumnFormula>
    </tableColumn>
    <tableColumn id="7" name="DEATH" dataDxfId="13"/>
    <tableColumn id="3" name="DEATH LOCATION" dataDxfId="12"/>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ables/table6.xml><?xml version="1.0" encoding="utf-8"?>
<table xmlns="http://schemas.openxmlformats.org/spreadsheetml/2006/main" id="11" name="MaternalGrandparentsChildren512" displayName="MaternalGrandparentsChildren512" ref="B29:H34" totalsRowShown="0">
  <tableColumns count="7">
    <tableColumn id="1" name="CHILDREN"/>
    <tableColumn id="2" name="NAME" dataDxfId="11">
      <calculatedColumnFormula>MGrandfather</calculatedColumnFormula>
    </tableColumn>
    <tableColumn id="4" name="RELATIONSHIP" dataDxfId="10"/>
    <tableColumn id="5" name="BIRTH" dataDxfId="9"/>
    <tableColumn id="9" name="BIRTH LOCATION" dataDxfId="8"/>
    <tableColumn id="7" name="DEATH" dataDxfId="7"/>
    <tableColumn id="3" name="DEATH LOCATION" dataDxfId="6"/>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ables/table7.xml><?xml version="1.0" encoding="utf-8"?>
<table xmlns="http://schemas.openxmlformats.org/spreadsheetml/2006/main" id="14" name="MaternalGrandparentsChildren51215" displayName="MaternalGrandparentsChildren51215" ref="B28:H34" totalsRowShown="0">
  <tableColumns count="7">
    <tableColumn id="1" name="CHILDREN"/>
    <tableColumn id="2" name="NAME" dataDxfId="5">
      <calculatedColumnFormula>MGrandmother</calculatedColumnFormula>
    </tableColumn>
    <tableColumn id="4" name="RELATIONSHIP" dataDxfId="4"/>
    <tableColumn id="5" name="BIRTH" dataDxfId="3"/>
    <tableColumn id="9" name="BIRTH LOCATION" dataDxfId="2"/>
    <tableColumn id="7" name="DEATH" dataDxfId="1"/>
    <tableColumn id="3" name="DEATH LOCATION" dataDxfId="0"/>
  </tableColumns>
  <tableStyleInfo name="Children" showFirstColumn="1" showLastColumn="0" showRowStripes="1" showColumnStripes="0"/>
  <extLst>
    <ext xmlns:x14="http://schemas.microsoft.com/office/spreadsheetml/2009/9/main" uri="{504A1905-F514-4f6f-8877-14C23A59335A}">
      <x14:table altText="Children Details" altTextSummary="List of children names along with relationship, birth, birth location, death, and death location."/>
    </ext>
  </extLst>
</table>
</file>

<file path=xl/theme/theme1.xml><?xml version="1.0" encoding="utf-8"?>
<a:theme xmlns:a="http://schemas.openxmlformats.org/drawingml/2006/main" name="Office Theme">
  <a:themeElements>
    <a:clrScheme name="Family Tree">
      <a:dk1>
        <a:sysClr val="windowText" lastClr="000000"/>
      </a:dk1>
      <a:lt1>
        <a:sysClr val="window" lastClr="FFFFFF"/>
      </a:lt1>
      <a:dk2>
        <a:srgbClr val="405059"/>
      </a:dk2>
      <a:lt2>
        <a:srgbClr val="F2F8F2"/>
      </a:lt2>
      <a:accent1>
        <a:srgbClr val="C3C849"/>
      </a:accent1>
      <a:accent2>
        <a:srgbClr val="E98A1C"/>
      </a:accent2>
      <a:accent3>
        <a:srgbClr val="D65748"/>
      </a:accent3>
      <a:accent4>
        <a:srgbClr val="3FABB5"/>
      </a:accent4>
      <a:accent5>
        <a:srgbClr val="8D969B"/>
      </a:accent5>
      <a:accent6>
        <a:srgbClr val="559F55"/>
      </a:accent6>
      <a:hlink>
        <a:srgbClr val="3FABB5"/>
      </a:hlink>
      <a:folHlink>
        <a:srgbClr val="632B8D"/>
      </a:folHlink>
    </a:clrScheme>
    <a:fontScheme name="Family Tree">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6350">
          <a:noFill/>
        </a:ln>
        <a:effectLst/>
      </a:spPr>
      <a:bodyPr vertOverflow="clip" horzOverflow="clip" tIns="45720" rtlCol="0" anchor="ctr"/>
      <a:lstStyle>
        <a:defPPr marL="0" marR="0" indent="0" algn="ctr">
          <a:spcBef>
            <a:spcPts val="0"/>
          </a:spcBef>
          <a:spcAft>
            <a:spcPts val="0"/>
          </a:spcAft>
          <a:defRPr sz="1400" b="0" i="0" u="none" strike="noStrike">
            <a:solidFill>
              <a:srgbClr val="FFFFFF"/>
            </a:solidFill>
            <a:latin typeface="Cambria"/>
            <a:ea typeface="+mn-ea"/>
            <a:cs typeface="+mn-cs"/>
          </a:defRPr>
        </a:defPPr>
      </a:lstStyle>
      <a:style>
        <a:lnRef idx="1">
          <a:schemeClr val="accent1"/>
        </a:lnRef>
        <a:fillRef idx="3">
          <a:schemeClr val="accent1"/>
        </a:fillRef>
        <a:effectRef idx="2">
          <a:schemeClr val="accent1"/>
        </a:effectRef>
        <a:fontRef idx="minor">
          <a:schemeClr val="lt1"/>
        </a:fontRef>
      </a:style>
    </a:spDef>
    <a:lnDef>
      <a:spPr>
        <a:ln w="12700">
          <a:solidFill>
            <a:schemeClr val="bg1">
              <a:lumMod val="65000"/>
            </a:schemeClr>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B2:Q36"/>
  <sheetViews>
    <sheetView showGridLines="0" tabSelected="1" topLeftCell="G2" zoomScale="60" zoomScaleNormal="60" zoomScalePageLayoutView="57" workbookViewId="0">
      <selection activeCell="K15" sqref="K15"/>
    </sheetView>
  </sheetViews>
  <sheetFormatPr defaultColWidth="8.875" defaultRowHeight="14.25"/>
  <cols>
    <col min="1" max="1" width="2.625" customWidth="1"/>
    <col min="2" max="2" width="42.125" style="3" customWidth="1"/>
    <col min="3" max="3" width="3.125" customWidth="1"/>
    <col min="4" max="4" width="2.375" customWidth="1"/>
    <col min="5" max="5" width="42.125" style="3" customWidth="1"/>
    <col min="6" max="6" width="3.125" customWidth="1"/>
    <col min="7" max="7" width="2.375" customWidth="1"/>
    <col min="8" max="8" width="42.125" style="3" customWidth="1"/>
    <col min="9" max="9" width="3.125" customWidth="1"/>
    <col min="10" max="10" width="2.375" customWidth="1"/>
    <col min="11" max="11" width="42.125" style="3" customWidth="1"/>
    <col min="12" max="12" width="3.125" customWidth="1"/>
    <col min="13" max="13" width="2.375" customWidth="1"/>
    <col min="14" max="14" width="42.125" style="3" customWidth="1"/>
    <col min="15" max="15" width="3.125" style="3" customWidth="1"/>
    <col min="16" max="16" width="47.125" customWidth="1"/>
    <col min="17" max="17" width="43" customWidth="1"/>
  </cols>
  <sheetData>
    <row r="2" spans="2:16" ht="56.25" customHeight="1">
      <c r="B2" s="25" t="s">
        <v>53</v>
      </c>
      <c r="C2" s="26"/>
      <c r="D2" s="27"/>
      <c r="E2" s="27"/>
      <c r="F2" s="27"/>
      <c r="G2" s="27"/>
      <c r="H2" s="26"/>
      <c r="K2"/>
      <c r="N2"/>
      <c r="O2"/>
      <c r="P2" s="2"/>
    </row>
    <row r="3" spans="2:16" s="1" customFormat="1" ht="31.5" customHeight="1">
      <c r="B3" s="101" t="s">
        <v>5</v>
      </c>
      <c r="C3" s="101"/>
      <c r="D3" s="101"/>
      <c r="E3" s="101"/>
      <c r="F3" s="26"/>
      <c r="G3" s="26"/>
      <c r="H3" s="26"/>
      <c r="I3"/>
      <c r="J3"/>
      <c r="K3"/>
      <c r="L3"/>
      <c r="M3"/>
      <c r="N3"/>
      <c r="O3"/>
      <c r="P3" s="4"/>
    </row>
    <row r="4" spans="2:16" s="1" customFormat="1" ht="41.25" customHeight="1">
      <c r="B4" s="101"/>
      <c r="C4" s="101"/>
      <c r="D4" s="101"/>
      <c r="E4" s="101"/>
      <c r="F4" s="26"/>
      <c r="G4" s="26"/>
      <c r="H4" s="26"/>
      <c r="I4"/>
      <c r="J4" s="2"/>
      <c r="K4"/>
      <c r="L4" s="2"/>
      <c r="M4" s="8"/>
      <c r="N4" s="111" t="s">
        <v>137</v>
      </c>
      <c r="O4" s="111"/>
      <c r="P4" s="4"/>
    </row>
    <row r="5" spans="2:16" s="1" customFormat="1" ht="41.25" customHeight="1">
      <c r="B5"/>
      <c r="C5"/>
      <c r="D5"/>
      <c r="E5"/>
      <c r="F5"/>
      <c r="G5"/>
      <c r="H5"/>
      <c r="I5" s="2"/>
      <c r="J5" s="7"/>
      <c r="K5" s="104" t="s">
        <v>100</v>
      </c>
      <c r="L5" s="105"/>
      <c r="M5" s="8"/>
      <c r="N5"/>
      <c r="O5"/>
      <c r="P5" s="4"/>
    </row>
    <row r="6" spans="2:16" s="1" customFormat="1" ht="41.25" customHeight="1">
      <c r="B6"/>
      <c r="C6"/>
      <c r="D6"/>
      <c r="E6"/>
      <c r="F6"/>
      <c r="G6"/>
      <c r="H6"/>
      <c r="I6" s="2"/>
      <c r="J6" s="7"/>
      <c r="K6"/>
      <c r="L6" s="2"/>
      <c r="M6" s="8"/>
      <c r="N6" s="111" t="s">
        <v>13</v>
      </c>
      <c r="O6" s="111"/>
      <c r="P6" s="4"/>
    </row>
    <row r="7" spans="2:16" s="1" customFormat="1" ht="41.25" customHeight="1">
      <c r="B7"/>
      <c r="C7"/>
      <c r="D7"/>
      <c r="E7"/>
      <c r="F7" s="6"/>
      <c r="G7" s="2"/>
      <c r="H7" s="108" t="s">
        <v>46</v>
      </c>
      <c r="I7" s="109"/>
      <c r="J7" s="7"/>
      <c r="K7"/>
      <c r="L7"/>
      <c r="M7" s="2"/>
      <c r="N7"/>
      <c r="O7"/>
      <c r="P7"/>
    </row>
    <row r="8" spans="2:16" s="1" customFormat="1" ht="41.25" customHeight="1">
      <c r="B8"/>
      <c r="C8"/>
      <c r="D8"/>
      <c r="E8"/>
      <c r="F8" s="6"/>
      <c r="G8" s="2"/>
      <c r="H8"/>
      <c r="I8" s="2"/>
      <c r="J8" s="7"/>
      <c r="K8"/>
      <c r="L8" s="2"/>
      <c r="M8" s="8"/>
      <c r="N8" s="111" t="s">
        <v>132</v>
      </c>
      <c r="O8" s="111"/>
      <c r="P8" s="4"/>
    </row>
    <row r="9" spans="2:16" s="1" customFormat="1" ht="41.25" customHeight="1">
      <c r="B9"/>
      <c r="C9"/>
      <c r="D9"/>
      <c r="E9"/>
      <c r="F9" s="6"/>
      <c r="G9" s="2"/>
      <c r="H9"/>
      <c r="I9" s="2"/>
      <c r="J9" s="7"/>
      <c r="K9" s="104" t="s">
        <v>131</v>
      </c>
      <c r="L9" s="105"/>
      <c r="M9" s="8"/>
      <c r="N9"/>
      <c r="O9"/>
      <c r="P9"/>
    </row>
    <row r="10" spans="2:16" s="1" customFormat="1" ht="41.25" customHeight="1">
      <c r="B10"/>
      <c r="C10"/>
      <c r="D10"/>
      <c r="E10"/>
      <c r="F10" s="6"/>
      <c r="G10" s="2"/>
      <c r="H10"/>
      <c r="I10" s="2"/>
      <c r="J10" s="2"/>
      <c r="K10"/>
      <c r="L10" s="2"/>
      <c r="M10" s="8"/>
      <c r="N10" s="111" t="s">
        <v>14</v>
      </c>
      <c r="O10" s="111"/>
      <c r="P10" s="4"/>
    </row>
    <row r="11" spans="2:16" s="1" customFormat="1" ht="41.25" customHeight="1">
      <c r="B11"/>
      <c r="C11" s="2"/>
      <c r="D11" s="9"/>
      <c r="E11" s="102" t="s">
        <v>17</v>
      </c>
      <c r="F11" s="103"/>
      <c r="G11" s="2"/>
      <c r="H11"/>
      <c r="I11" s="2"/>
      <c r="J11" s="2"/>
      <c r="K11"/>
      <c r="L11"/>
      <c r="M11" s="2"/>
      <c r="N11"/>
      <c r="O11"/>
      <c r="P11"/>
    </row>
    <row r="12" spans="2:16" s="1" customFormat="1" ht="41.25" customHeight="1">
      <c r="B12"/>
      <c r="C12" s="2"/>
      <c r="D12" s="10"/>
      <c r="E12"/>
      <c r="F12" s="6"/>
      <c r="G12" s="2"/>
      <c r="H12"/>
      <c r="I12" s="2"/>
      <c r="J12" s="2"/>
      <c r="K12"/>
      <c r="L12" s="2"/>
      <c r="M12" s="8"/>
      <c r="N12" s="111" t="s">
        <v>190</v>
      </c>
      <c r="O12" s="111"/>
      <c r="P12" s="4" t="s">
        <v>128</v>
      </c>
    </row>
    <row r="13" spans="2:16" s="1" customFormat="1" ht="41.25" customHeight="1">
      <c r="B13"/>
      <c r="C13" s="2"/>
      <c r="D13" s="9"/>
      <c r="E13"/>
      <c r="F13" s="6"/>
      <c r="G13" s="2"/>
      <c r="H13"/>
      <c r="I13" s="2"/>
      <c r="J13" s="7"/>
      <c r="K13" s="105" t="s">
        <v>55</v>
      </c>
      <c r="L13" s="105"/>
      <c r="M13" s="8"/>
      <c r="N13" s="61" t="s">
        <v>232</v>
      </c>
      <c r="O13"/>
      <c r="P13"/>
    </row>
    <row r="14" spans="2:16" s="1" customFormat="1" ht="41.1" customHeight="1">
      <c r="B14"/>
      <c r="C14" s="2"/>
      <c r="D14" s="9"/>
      <c r="E14"/>
      <c r="F14" s="6"/>
      <c r="G14" s="2"/>
      <c r="H14"/>
      <c r="I14" s="2"/>
      <c r="J14" s="7"/>
      <c r="K14"/>
      <c r="L14" s="2"/>
      <c r="M14" s="8"/>
      <c r="N14" s="110" t="s">
        <v>124</v>
      </c>
      <c r="O14" s="110"/>
      <c r="P14" s="4"/>
    </row>
    <row r="15" spans="2:16" s="1" customFormat="1" ht="41.25" customHeight="1">
      <c r="B15"/>
      <c r="C15" s="2"/>
      <c r="D15" s="9"/>
      <c r="E15"/>
      <c r="F15" s="6"/>
      <c r="G15" s="2"/>
      <c r="H15" s="108" t="s">
        <v>45</v>
      </c>
      <c r="I15" s="109"/>
      <c r="J15" s="7"/>
      <c r="K15"/>
      <c r="L15"/>
      <c r="M15" s="2"/>
      <c r="N15" s="72"/>
      <c r="O15" s="72"/>
      <c r="P15" s="4"/>
    </row>
    <row r="16" spans="2:16" s="1" customFormat="1" ht="41.25" customHeight="1">
      <c r="B16"/>
      <c r="C16" s="2"/>
      <c r="D16" s="9"/>
      <c r="E16"/>
      <c r="F16"/>
      <c r="G16" s="2"/>
      <c r="H16"/>
      <c r="I16" s="2"/>
      <c r="J16" s="7"/>
      <c r="K16"/>
      <c r="L16" s="2"/>
      <c r="M16" s="8"/>
      <c r="N16" s="111" t="s">
        <v>146</v>
      </c>
      <c r="O16" s="111"/>
      <c r="P16" s="91" t="s">
        <v>196</v>
      </c>
    </row>
    <row r="17" spans="2:17" s="1" customFormat="1" ht="41.25" customHeight="1">
      <c r="B17"/>
      <c r="C17" s="2"/>
      <c r="D17" s="9"/>
      <c r="E17"/>
      <c r="F17"/>
      <c r="G17" s="2"/>
      <c r="H17"/>
      <c r="I17" s="2"/>
      <c r="J17" s="7"/>
      <c r="K17" s="104" t="s">
        <v>56</v>
      </c>
      <c r="L17" s="105"/>
      <c r="M17" s="8"/>
      <c r="N17" s="75" t="s">
        <v>140</v>
      </c>
      <c r="O17"/>
      <c r="P17" s="4"/>
    </row>
    <row r="18" spans="2:17" s="1" customFormat="1" ht="41.25" customHeight="1">
      <c r="B18"/>
      <c r="C18" s="2"/>
      <c r="D18" s="9"/>
      <c r="E18"/>
      <c r="F18"/>
      <c r="G18" s="2"/>
      <c r="H18"/>
      <c r="I18" s="2"/>
      <c r="J18" s="2"/>
      <c r="K18"/>
      <c r="L18" s="2"/>
      <c r="M18" s="8"/>
      <c r="N18" s="112" t="s">
        <v>197</v>
      </c>
      <c r="O18" s="112"/>
      <c r="P18" s="79" t="s">
        <v>185</v>
      </c>
    </row>
    <row r="19" spans="2:17" s="1" customFormat="1" ht="41.25" customHeight="1">
      <c r="B19" s="106" t="s">
        <v>15</v>
      </c>
      <c r="C19" s="107"/>
      <c r="D19" s="11"/>
      <c r="E19"/>
      <c r="F19"/>
      <c r="G19" s="2"/>
      <c r="H19"/>
      <c r="I19" s="2"/>
      <c r="J19" s="2"/>
      <c r="K19"/>
      <c r="L19"/>
      <c r="M19" s="2"/>
      <c r="N19"/>
      <c r="O19"/>
      <c r="P19"/>
    </row>
    <row r="20" spans="2:17" s="1" customFormat="1" ht="41.25" customHeight="1">
      <c r="B20" s="68" t="s">
        <v>123</v>
      </c>
      <c r="C20" s="2"/>
      <c r="D20" s="9"/>
      <c r="E20"/>
      <c r="F20"/>
      <c r="G20" s="2"/>
      <c r="H20"/>
      <c r="I20" s="2"/>
      <c r="J20" s="2"/>
      <c r="K20"/>
      <c r="L20" s="2"/>
      <c r="M20" s="8"/>
      <c r="N20" s="111" t="s">
        <v>149</v>
      </c>
      <c r="O20" s="111"/>
      <c r="P20" s="82" t="s">
        <v>129</v>
      </c>
    </row>
    <row r="21" spans="2:17" s="1" customFormat="1" ht="41.25" customHeight="1">
      <c r="B21"/>
      <c r="C21" s="2"/>
      <c r="D21" s="9"/>
      <c r="E21"/>
      <c r="F21"/>
      <c r="G21" s="2"/>
      <c r="H21"/>
      <c r="I21" s="2"/>
      <c r="J21" s="7"/>
      <c r="K21" s="104" t="s">
        <v>113</v>
      </c>
      <c r="L21" s="105"/>
      <c r="M21" s="8"/>
      <c r="N21" s="61" t="s">
        <v>84</v>
      </c>
      <c r="O21"/>
      <c r="P21"/>
    </row>
    <row r="22" spans="2:17" s="1" customFormat="1" ht="41.25" customHeight="1">
      <c r="B22"/>
      <c r="C22" s="2"/>
      <c r="D22" s="9"/>
      <c r="E22"/>
      <c r="F22"/>
      <c r="G22" s="2"/>
      <c r="H22"/>
      <c r="I22" s="2"/>
      <c r="J22" s="7"/>
      <c r="K22"/>
      <c r="L22"/>
      <c r="M22" s="8"/>
      <c r="N22" s="111" t="s">
        <v>164</v>
      </c>
      <c r="O22" s="111"/>
      <c r="P22" s="83" t="s">
        <v>165</v>
      </c>
    </row>
    <row r="23" spans="2:17" s="1" customFormat="1" ht="41.25" customHeight="1">
      <c r="B23"/>
      <c r="C23" s="2"/>
      <c r="D23" s="9"/>
      <c r="E23"/>
      <c r="F23" s="6"/>
      <c r="G23" s="2"/>
      <c r="H23" s="108" t="s">
        <v>61</v>
      </c>
      <c r="I23" s="109"/>
      <c r="J23" s="7"/>
      <c r="K23"/>
      <c r="L23"/>
      <c r="M23" s="2"/>
      <c r="N23"/>
      <c r="O23"/>
      <c r="P23"/>
      <c r="Q23"/>
    </row>
    <row r="24" spans="2:17" s="1" customFormat="1" ht="41.25" customHeight="1">
      <c r="B24"/>
      <c r="C24" s="2"/>
      <c r="D24" s="9"/>
      <c r="E24"/>
      <c r="F24" s="6"/>
      <c r="G24" s="2"/>
      <c r="H24"/>
      <c r="I24" s="2"/>
      <c r="J24" s="7"/>
      <c r="K24"/>
      <c r="L24"/>
      <c r="M24" s="8"/>
      <c r="N24" s="111" t="s">
        <v>192</v>
      </c>
      <c r="O24" s="111"/>
      <c r="P24" s="4"/>
    </row>
    <row r="25" spans="2:17" s="1" customFormat="1" ht="41.25" customHeight="1">
      <c r="B25"/>
      <c r="C25" s="2"/>
      <c r="D25" s="9"/>
      <c r="E25"/>
      <c r="F25" s="6"/>
      <c r="G25" s="2"/>
      <c r="H25"/>
      <c r="I25" s="2"/>
      <c r="J25" s="7"/>
      <c r="K25" s="104" t="s">
        <v>72</v>
      </c>
      <c r="L25" s="105"/>
      <c r="M25" s="8"/>
      <c r="N25" s="64" t="s">
        <v>110</v>
      </c>
      <c r="O25"/>
      <c r="P25" s="4"/>
    </row>
    <row r="26" spans="2:17" s="1" customFormat="1" ht="41.1" customHeight="1">
      <c r="B26"/>
      <c r="C26" s="2"/>
      <c r="D26" s="9"/>
      <c r="E26"/>
      <c r="F26" s="6"/>
      <c r="G26" s="2"/>
      <c r="H26"/>
      <c r="I26" s="2"/>
      <c r="J26" s="2"/>
      <c r="K26"/>
      <c r="L26" s="2"/>
      <c r="M26" s="8"/>
      <c r="N26" s="111" t="s">
        <v>154</v>
      </c>
      <c r="O26" s="111"/>
      <c r="P26" s="84" t="s">
        <v>231</v>
      </c>
    </row>
    <row r="27" spans="2:17" s="1" customFormat="1" ht="41.25" customHeight="1">
      <c r="B27"/>
      <c r="C27" s="2"/>
      <c r="D27" s="9"/>
      <c r="E27" s="102" t="s">
        <v>16</v>
      </c>
      <c r="F27" s="103"/>
      <c r="G27" s="2"/>
      <c r="H27"/>
      <c r="I27" s="2"/>
      <c r="J27" s="2"/>
      <c r="K27"/>
      <c r="L27"/>
      <c r="M27" s="2"/>
      <c r="N27"/>
      <c r="O27"/>
      <c r="P27"/>
      <c r="Q27"/>
    </row>
    <row r="28" spans="2:17" s="1" customFormat="1" ht="41.25" customHeight="1">
      <c r="B28"/>
      <c r="C28"/>
      <c r="D28"/>
      <c r="E28"/>
      <c r="F28" s="6"/>
      <c r="G28" s="2"/>
      <c r="H28"/>
      <c r="I28" s="2"/>
      <c r="J28" s="2"/>
      <c r="K28"/>
      <c r="L28" s="2"/>
      <c r="M28" s="8"/>
      <c r="N28" s="111" t="s">
        <v>141</v>
      </c>
      <c r="O28" s="111"/>
      <c r="P28" s="4"/>
    </row>
    <row r="29" spans="2:17" s="1" customFormat="1" ht="41.25" customHeight="1">
      <c r="B29"/>
      <c r="C29"/>
      <c r="D29"/>
      <c r="E29"/>
      <c r="F29" s="6"/>
      <c r="G29" s="2"/>
      <c r="H29"/>
      <c r="I29" s="2"/>
      <c r="J29" s="7"/>
      <c r="K29" s="104" t="s">
        <v>85</v>
      </c>
      <c r="L29" s="105"/>
      <c r="M29" s="8"/>
      <c r="N29"/>
      <c r="O29"/>
      <c r="P29" s="4"/>
    </row>
    <row r="30" spans="2:17" s="1" customFormat="1" ht="41.25" customHeight="1">
      <c r="B30"/>
      <c r="C30"/>
      <c r="D30"/>
      <c r="E30"/>
      <c r="F30" s="6"/>
      <c r="G30" s="2"/>
      <c r="H30"/>
      <c r="I30" s="2"/>
      <c r="J30" s="7"/>
      <c r="K30"/>
      <c r="L30" s="2"/>
      <c r="M30" s="8"/>
      <c r="N30" s="111" t="s">
        <v>142</v>
      </c>
      <c r="O30" s="111"/>
      <c r="P30" s="4"/>
    </row>
    <row r="31" spans="2:17" s="1" customFormat="1" ht="41.25" customHeight="1">
      <c r="B31"/>
      <c r="C31"/>
      <c r="D31"/>
      <c r="E31"/>
      <c r="F31" s="6"/>
      <c r="G31" s="2"/>
      <c r="H31" s="108" t="s">
        <v>64</v>
      </c>
      <c r="I31" s="109"/>
      <c r="J31" s="7"/>
      <c r="K31"/>
      <c r="L31"/>
      <c r="M31" s="2"/>
      <c r="N31"/>
      <c r="O31"/>
      <c r="P31"/>
    </row>
    <row r="32" spans="2:17" s="1" customFormat="1" ht="41.25" customHeight="1">
      <c r="B32"/>
      <c r="C32"/>
      <c r="D32"/>
      <c r="E32"/>
      <c r="F32"/>
      <c r="G32"/>
      <c r="H32"/>
      <c r="I32" s="2"/>
      <c r="J32" s="7"/>
      <c r="K32"/>
      <c r="L32" s="2"/>
      <c r="M32" s="8"/>
      <c r="N32" s="111" t="s">
        <v>220</v>
      </c>
      <c r="O32" s="111"/>
      <c r="P32" s="91" t="s">
        <v>221</v>
      </c>
      <c r="Q32" s="1" t="s">
        <v>218</v>
      </c>
    </row>
    <row r="33" spans="2:17" s="1" customFormat="1" ht="41.25" customHeight="1">
      <c r="B33"/>
      <c r="C33"/>
      <c r="D33"/>
      <c r="E33"/>
      <c r="F33"/>
      <c r="G33"/>
      <c r="H33"/>
      <c r="I33" s="2"/>
      <c r="J33" s="7"/>
      <c r="K33" s="104" t="s">
        <v>163</v>
      </c>
      <c r="L33" s="105"/>
      <c r="M33" s="8"/>
      <c r="N33" s="75" t="s">
        <v>183</v>
      </c>
      <c r="O33"/>
      <c r="P33"/>
    </row>
    <row r="34" spans="2:17" s="1" customFormat="1" ht="41.25" customHeight="1">
      <c r="B34"/>
      <c r="C34"/>
      <c r="D34"/>
      <c r="E34"/>
      <c r="F34"/>
      <c r="G34"/>
      <c r="H34"/>
      <c r="I34" s="2"/>
      <c r="J34"/>
      <c r="K34"/>
      <c r="L34" s="2"/>
      <c r="M34" s="8"/>
      <c r="N34" s="111" t="s">
        <v>182</v>
      </c>
      <c r="O34" s="111"/>
      <c r="P34" s="91" t="s">
        <v>181</v>
      </c>
      <c r="Q34" s="1" t="s">
        <v>219</v>
      </c>
    </row>
    <row r="35" spans="2:17" s="1" customFormat="1" ht="31.5" customHeight="1">
      <c r="B35"/>
      <c r="C35"/>
      <c r="D35"/>
      <c r="E35"/>
      <c r="F35"/>
      <c r="G35"/>
      <c r="H35"/>
      <c r="I35"/>
      <c r="J35"/>
      <c r="K35"/>
      <c r="L35"/>
      <c r="M35"/>
      <c r="N35"/>
      <c r="O35"/>
      <c r="Q35" s="1" t="s">
        <v>222</v>
      </c>
    </row>
    <row r="36" spans="2:17">
      <c r="K36"/>
    </row>
  </sheetData>
  <mergeCells count="32">
    <mergeCell ref="N4:O4"/>
    <mergeCell ref="N34:O34"/>
    <mergeCell ref="N12:O12"/>
    <mergeCell ref="N10:O10"/>
    <mergeCell ref="N8:O8"/>
    <mergeCell ref="N6:O6"/>
    <mergeCell ref="K33:L33"/>
    <mergeCell ref="K29:L29"/>
    <mergeCell ref="K25:L25"/>
    <mergeCell ref="K21:L21"/>
    <mergeCell ref="N14:O14"/>
    <mergeCell ref="N16:O16"/>
    <mergeCell ref="N18:O18"/>
    <mergeCell ref="N20:O20"/>
    <mergeCell ref="N22:O22"/>
    <mergeCell ref="N24:O24"/>
    <mergeCell ref="N26:O26"/>
    <mergeCell ref="N28:O28"/>
    <mergeCell ref="N30:O30"/>
    <mergeCell ref="N32:O32"/>
    <mergeCell ref="H31:I31"/>
    <mergeCell ref="H23:I23"/>
    <mergeCell ref="H15:I15"/>
    <mergeCell ref="H7:I7"/>
    <mergeCell ref="K17:L17"/>
    <mergeCell ref="K13:L13"/>
    <mergeCell ref="K9:L9"/>
    <mergeCell ref="B3:E4"/>
    <mergeCell ref="E11:F11"/>
    <mergeCell ref="E27:F27"/>
    <mergeCell ref="K5:L5"/>
    <mergeCell ref="B19:C19"/>
  </mergeCells>
  <phoneticPr fontId="38" type="noConversion"/>
  <printOptions horizontalCentered="1" verticalCentered="1"/>
  <pageMargins left="0.25" right="0.25" top="0.25" bottom="0.25" header="0.25" footer="0.25"/>
  <pageSetup scale="40" orientation="landscape" r:id="rId1"/>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I34"/>
  <sheetViews>
    <sheetView showGridLines="0" zoomScale="90" zoomScaleNormal="90" zoomScalePageLayoutView="80" workbookViewId="0"/>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 min="12" max="12" width="7" customWidth="1"/>
  </cols>
  <sheetData>
    <row r="1" spans="1:9" ht="61.5" customHeight="1">
      <c r="A1" s="26"/>
      <c r="B1" s="28" t="s">
        <v>18</v>
      </c>
      <c r="C1" s="29"/>
      <c r="D1" s="29"/>
      <c r="E1" s="29"/>
      <c r="F1" s="29"/>
      <c r="G1" s="29"/>
      <c r="H1" s="29"/>
      <c r="I1" s="26"/>
    </row>
    <row r="2" spans="1:9" ht="57">
      <c r="A2" s="26"/>
      <c r="B2" s="30" t="s">
        <v>5</v>
      </c>
      <c r="C2" s="31"/>
      <c r="D2" s="31"/>
      <c r="E2" s="31"/>
      <c r="F2" s="31"/>
      <c r="G2" s="31"/>
      <c r="H2" s="31"/>
      <c r="I2" s="26"/>
    </row>
    <row r="3" spans="1:9" ht="14.25">
      <c r="A3" s="26"/>
      <c r="B3" s="32"/>
      <c r="C3" s="32"/>
      <c r="D3" s="32"/>
      <c r="E3" s="32"/>
      <c r="F3" s="32"/>
      <c r="G3" s="32"/>
      <c r="H3" s="32"/>
      <c r="I3" s="26"/>
    </row>
    <row r="4" spans="1:9" ht="15" customHeight="1">
      <c r="A4" s="26"/>
      <c r="B4" s="32"/>
      <c r="C4" s="32"/>
      <c r="D4" s="32"/>
      <c r="E4" s="33"/>
      <c r="F4" s="32"/>
      <c r="G4" s="32"/>
      <c r="H4" s="34"/>
      <c r="I4" s="26"/>
    </row>
    <row r="5" spans="1:9" ht="20.25" customHeight="1">
      <c r="A5" s="26"/>
      <c r="B5" s="35" t="s">
        <v>6</v>
      </c>
      <c r="C5" s="32"/>
      <c r="D5" s="32"/>
      <c r="E5" s="32"/>
      <c r="F5" s="35" t="s">
        <v>7</v>
      </c>
      <c r="G5" s="32"/>
      <c r="H5" s="34"/>
      <c r="I5" s="26"/>
    </row>
    <row r="6" spans="1:9" ht="15.75" customHeight="1">
      <c r="A6" s="26"/>
      <c r="B6" s="32"/>
      <c r="C6" s="36"/>
      <c r="D6" s="32"/>
      <c r="E6" s="32"/>
      <c r="F6" s="32"/>
      <c r="G6" s="36"/>
      <c r="H6" s="37"/>
      <c r="I6" s="26"/>
    </row>
    <row r="7" spans="1:9" ht="15.75" customHeight="1">
      <c r="A7" s="26"/>
      <c r="B7" s="32"/>
      <c r="C7" s="32"/>
      <c r="D7" s="32"/>
      <c r="E7" s="32"/>
      <c r="F7" s="38"/>
      <c r="G7" s="32"/>
      <c r="H7" s="32"/>
      <c r="I7" s="26"/>
    </row>
    <row r="8" spans="1:9" ht="15.75" customHeight="1">
      <c r="A8" s="26"/>
      <c r="B8" s="38"/>
      <c r="C8" s="32"/>
      <c r="D8" s="32"/>
      <c r="E8" s="32"/>
      <c r="F8" s="38"/>
      <c r="G8" s="32"/>
      <c r="H8" s="32"/>
      <c r="I8" s="26"/>
    </row>
    <row r="9" spans="1:9" ht="15" customHeight="1">
      <c r="A9" s="26"/>
      <c r="B9" s="38"/>
      <c r="C9" s="39"/>
      <c r="D9" s="32"/>
      <c r="E9" s="32"/>
      <c r="F9" s="38"/>
      <c r="G9" s="32"/>
      <c r="H9" s="32"/>
      <c r="I9" s="26"/>
    </row>
    <row r="10" spans="1:9" ht="42" customHeight="1">
      <c r="B10" s="131" t="str">
        <f>"Father: "&amp;Father</f>
        <v>Father: Joseph Stanleigh McAVEN</v>
      </c>
      <c r="C10" s="132"/>
      <c r="D10" s="133"/>
      <c r="F10" s="131" t="str">
        <f>"Mother: "&amp;Mother</f>
        <v>Mother: Beatrice Hilda Eveline DERHAM</v>
      </c>
      <c r="G10" s="132"/>
      <c r="H10" s="133"/>
    </row>
    <row r="11" spans="1:9" ht="20.25" customHeight="1">
      <c r="B11" s="17"/>
      <c r="C11" s="116" t="s">
        <v>2</v>
      </c>
      <c r="D11" s="117"/>
      <c r="F11" s="17"/>
      <c r="G11" s="122" t="s">
        <v>2</v>
      </c>
      <c r="H11" s="123"/>
    </row>
    <row r="12" spans="1:9" ht="20.25" customHeight="1">
      <c r="B12" s="17"/>
      <c r="C12" s="118" t="s">
        <v>19</v>
      </c>
      <c r="D12" s="119"/>
      <c r="F12" s="21"/>
      <c r="G12" s="118" t="s">
        <v>21</v>
      </c>
      <c r="H12" s="119"/>
    </row>
    <row r="13" spans="1:9" ht="20.25" customHeight="1">
      <c r="B13" s="17"/>
      <c r="C13" s="124" t="s">
        <v>20</v>
      </c>
      <c r="D13" s="125"/>
      <c r="F13" s="21"/>
      <c r="G13" s="124" t="s">
        <v>22</v>
      </c>
      <c r="H13" s="125"/>
    </row>
    <row r="14" spans="1:9" ht="18" customHeight="1">
      <c r="B14" s="17"/>
      <c r="C14" s="116" t="s">
        <v>3</v>
      </c>
      <c r="D14" s="117"/>
      <c r="F14" s="21"/>
      <c r="G14" s="22" t="s">
        <v>3</v>
      </c>
      <c r="H14" s="23"/>
    </row>
    <row r="15" spans="1:9" ht="20.25" customHeight="1">
      <c r="B15" s="17"/>
      <c r="C15" s="120" t="s">
        <v>43</v>
      </c>
      <c r="D15" s="121"/>
      <c r="F15" s="17"/>
      <c r="G15" s="118" t="s">
        <v>23</v>
      </c>
      <c r="H15" s="119"/>
    </row>
    <row r="16" spans="1:9" ht="20.25" customHeight="1">
      <c r="B16" s="17"/>
      <c r="C16" s="129" t="s">
        <v>44</v>
      </c>
      <c r="D16" s="130"/>
      <c r="F16" s="17"/>
      <c r="G16" s="129" t="s">
        <v>24</v>
      </c>
      <c r="H16" s="130"/>
    </row>
    <row r="17" spans="1:9" ht="5.25" customHeight="1">
      <c r="B17" s="18"/>
      <c r="C17" s="19"/>
      <c r="D17" s="20"/>
      <c r="F17" s="18"/>
      <c r="G17" s="19"/>
      <c r="H17" s="24"/>
    </row>
    <row r="18" spans="1:9" ht="16.5" customHeight="1">
      <c r="A18" s="26"/>
      <c r="B18" s="43"/>
      <c r="C18" s="44"/>
      <c r="D18" s="32"/>
      <c r="E18" s="26"/>
      <c r="F18" s="43"/>
      <c r="G18" s="44"/>
      <c r="H18" s="44"/>
      <c r="I18" s="26"/>
    </row>
    <row r="19" spans="1:9" ht="27" customHeight="1">
      <c r="B19" s="13" t="s">
        <v>4</v>
      </c>
      <c r="C19" s="14"/>
      <c r="D19" s="14"/>
      <c r="E19" s="14"/>
      <c r="F19" s="14"/>
      <c r="G19" s="14"/>
      <c r="H19" s="15"/>
    </row>
    <row r="20" spans="1:9" ht="18.75" customHeight="1">
      <c r="B20" s="126" t="s">
        <v>87</v>
      </c>
      <c r="C20" s="127"/>
      <c r="D20" s="127"/>
      <c r="E20" s="127"/>
      <c r="F20" s="127"/>
      <c r="G20" s="127"/>
      <c r="H20" s="128"/>
    </row>
    <row r="21" spans="1:9" ht="18.75" customHeight="1">
      <c r="B21" s="126" t="s">
        <v>143</v>
      </c>
      <c r="C21" s="127"/>
      <c r="D21" s="127"/>
      <c r="E21" s="127"/>
      <c r="F21" s="127"/>
      <c r="G21" s="127"/>
      <c r="H21" s="128"/>
    </row>
    <row r="22" spans="1:9" ht="21" customHeight="1">
      <c r="B22" s="126" t="s">
        <v>88</v>
      </c>
      <c r="C22" s="127"/>
      <c r="D22" s="127"/>
      <c r="E22" s="127"/>
      <c r="F22" s="127"/>
      <c r="G22" s="127"/>
      <c r="H22" s="128"/>
    </row>
    <row r="23" spans="1:9" ht="21.95" customHeight="1">
      <c r="B23" s="126" t="s">
        <v>90</v>
      </c>
      <c r="C23" s="127"/>
      <c r="D23" s="127"/>
      <c r="E23" s="127"/>
      <c r="F23" s="127"/>
      <c r="G23" s="127"/>
      <c r="H23" s="128"/>
    </row>
    <row r="24" spans="1:9" ht="21" customHeight="1">
      <c r="B24" s="126" t="s">
        <v>89</v>
      </c>
      <c r="C24" s="127"/>
      <c r="D24" s="127"/>
      <c r="E24" s="127"/>
      <c r="F24" s="127"/>
      <c r="G24" s="127"/>
      <c r="H24" s="128"/>
    </row>
    <row r="25" spans="1:9" ht="24.95" customHeight="1">
      <c r="B25" s="134" t="s">
        <v>144</v>
      </c>
      <c r="C25" s="135"/>
      <c r="D25" s="135"/>
      <c r="E25" s="135"/>
      <c r="F25" s="135"/>
      <c r="G25" s="135"/>
      <c r="H25" s="136"/>
    </row>
    <row r="26" spans="1:9" s="1" customFormat="1" ht="42.95" customHeight="1">
      <c r="B26" s="113" t="s">
        <v>99</v>
      </c>
      <c r="C26" s="114"/>
      <c r="D26" s="114"/>
      <c r="E26" s="114"/>
      <c r="F26" s="114"/>
      <c r="G26" s="114"/>
      <c r="H26" s="115"/>
    </row>
    <row r="27" spans="1:9" ht="50.1" customHeight="1">
      <c r="A27" s="26"/>
      <c r="B27" s="43"/>
      <c r="C27" s="43"/>
      <c r="D27" s="32"/>
      <c r="E27" s="43"/>
      <c r="F27" s="43"/>
      <c r="G27" s="43"/>
      <c r="H27" s="56"/>
      <c r="I27" s="26"/>
    </row>
    <row r="28" spans="1:9" ht="27" customHeight="1">
      <c r="A28" s="26"/>
      <c r="B28" s="45" t="s">
        <v>8</v>
      </c>
      <c r="C28" s="45" t="s">
        <v>9</v>
      </c>
      <c r="D28" s="46" t="s">
        <v>10</v>
      </c>
      <c r="E28" s="47" t="s">
        <v>2</v>
      </c>
      <c r="F28" s="47" t="s">
        <v>11</v>
      </c>
      <c r="G28" s="47" t="s">
        <v>3</v>
      </c>
      <c r="H28" s="47" t="s">
        <v>12</v>
      </c>
    </row>
    <row r="29" spans="1:9" ht="78.75" customHeight="1">
      <c r="B29" s="5"/>
      <c r="C29" s="12" t="str">
        <f>Home</f>
        <v>Estelle Beatrice Maud McAVEN</v>
      </c>
      <c r="D29" s="49" t="s">
        <v>1</v>
      </c>
      <c r="E29" s="57" t="s">
        <v>25</v>
      </c>
      <c r="F29" s="58" t="s">
        <v>26</v>
      </c>
      <c r="G29" s="66" t="s">
        <v>92</v>
      </c>
      <c r="H29" s="67" t="s">
        <v>24</v>
      </c>
    </row>
    <row r="30" spans="1:9" ht="78.75" customHeight="1">
      <c r="B30" s="5"/>
      <c r="C30" s="12" t="s">
        <v>27</v>
      </c>
      <c r="D30" s="59" t="s">
        <v>0</v>
      </c>
      <c r="E30" s="57" t="s">
        <v>28</v>
      </c>
      <c r="F30" s="58" t="s">
        <v>38</v>
      </c>
      <c r="G30" s="57" t="s">
        <v>29</v>
      </c>
      <c r="H30" s="90" t="s">
        <v>180</v>
      </c>
    </row>
    <row r="31" spans="1:9" ht="78.75" customHeight="1">
      <c r="B31" s="5"/>
      <c r="C31" s="12" t="s">
        <v>30</v>
      </c>
      <c r="D31" s="59" t="s">
        <v>0</v>
      </c>
      <c r="E31" s="57" t="s">
        <v>31</v>
      </c>
      <c r="F31" s="58" t="s">
        <v>39</v>
      </c>
      <c r="G31" s="57" t="s">
        <v>32</v>
      </c>
      <c r="H31" s="67" t="s">
        <v>24</v>
      </c>
    </row>
    <row r="32" spans="1:9" ht="78.75" customHeight="1">
      <c r="B32" s="5"/>
      <c r="C32" s="12" t="s">
        <v>33</v>
      </c>
      <c r="D32" s="59" t="s">
        <v>0</v>
      </c>
      <c r="E32" s="65" t="s">
        <v>91</v>
      </c>
      <c r="F32" s="58" t="s">
        <v>41</v>
      </c>
      <c r="G32" s="57" t="s">
        <v>34</v>
      </c>
      <c r="H32" s="90" t="s">
        <v>180</v>
      </c>
    </row>
    <row r="33" spans="2:8" ht="78.75" customHeight="1">
      <c r="B33" s="5"/>
      <c r="C33" s="12" t="s">
        <v>40</v>
      </c>
      <c r="D33" s="59" t="s">
        <v>1</v>
      </c>
      <c r="E33" s="57" t="s">
        <v>35</v>
      </c>
      <c r="F33" s="51" t="s">
        <v>26</v>
      </c>
      <c r="G33" s="60" t="s">
        <v>36</v>
      </c>
      <c r="H33" s="51"/>
    </row>
    <row r="34" spans="2:8" ht="78.75" customHeight="1">
      <c r="B34" s="5"/>
      <c r="C34" s="12" t="s">
        <v>37</v>
      </c>
      <c r="D34" s="59" t="s">
        <v>1</v>
      </c>
      <c r="E34" s="57" t="s">
        <v>42</v>
      </c>
      <c r="F34" s="58" t="s">
        <v>41</v>
      </c>
      <c r="G34" s="50"/>
      <c r="H34" s="51"/>
    </row>
  </sheetData>
  <mergeCells count="20">
    <mergeCell ref="C14:D14"/>
    <mergeCell ref="B10:D10"/>
    <mergeCell ref="F10:H10"/>
    <mergeCell ref="B25:H25"/>
    <mergeCell ref="B26:H26"/>
    <mergeCell ref="C11:D11"/>
    <mergeCell ref="C12:D12"/>
    <mergeCell ref="C15:D15"/>
    <mergeCell ref="G11:H11"/>
    <mergeCell ref="G12:H12"/>
    <mergeCell ref="G13:H13"/>
    <mergeCell ref="B20:H20"/>
    <mergeCell ref="B23:H23"/>
    <mergeCell ref="B24:H24"/>
    <mergeCell ref="B21:H21"/>
    <mergeCell ref="B22:H22"/>
    <mergeCell ref="G15:H15"/>
    <mergeCell ref="G16:H16"/>
    <mergeCell ref="C16:D16"/>
    <mergeCell ref="C13:D13"/>
  </mergeCells>
  <printOptions horizontalCentered="1"/>
  <pageMargins left="0.45" right="0.45" top="0.5" bottom="0.5" header="0.3" footer="0.3"/>
  <pageSetup scale="59" fitToHeight="0" orientation="portrait" horizontalDpi="4800" r:id="rId1"/>
  <drawing r:id="rId2"/>
  <picture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I31"/>
  <sheetViews>
    <sheetView showGridLines="0" topLeftCell="A5" zoomScale="80" zoomScaleNormal="80" zoomScalePageLayoutView="90" workbookViewId="0">
      <selection activeCell="J26" sqref="J26"/>
    </sheetView>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s>
  <sheetData>
    <row r="1" spans="1:9" ht="62.25" customHeight="1">
      <c r="A1" s="26"/>
      <c r="B1" s="40" t="str">
        <f>TreeName</f>
        <v>McAven - Derham</v>
      </c>
      <c r="C1" s="29"/>
      <c r="D1" s="29"/>
      <c r="E1" s="26"/>
      <c r="F1" s="26"/>
      <c r="G1" s="26"/>
      <c r="H1" s="26"/>
      <c r="I1" s="26"/>
    </row>
    <row r="2" spans="1:9" ht="57" customHeight="1">
      <c r="A2" s="26"/>
      <c r="B2" s="30" t="s">
        <v>5</v>
      </c>
      <c r="C2" s="31"/>
      <c r="D2" s="31"/>
      <c r="E2" s="41"/>
      <c r="F2" s="41"/>
      <c r="G2" s="41"/>
      <c r="H2" s="41"/>
      <c r="I2" s="42"/>
    </row>
    <row r="3" spans="1:9" ht="14.25" customHeight="1">
      <c r="A3" s="26"/>
      <c r="B3" s="26"/>
      <c r="C3" s="26"/>
      <c r="D3" s="26"/>
      <c r="E3" s="26"/>
      <c r="F3" s="26"/>
      <c r="G3" s="26"/>
      <c r="H3" s="26"/>
      <c r="I3" s="26"/>
    </row>
    <row r="4" spans="1:9" ht="15" customHeight="1">
      <c r="A4" s="26"/>
      <c r="B4" s="26"/>
      <c r="C4" s="26"/>
      <c r="D4" s="26"/>
      <c r="E4" s="26"/>
      <c r="F4" s="26"/>
      <c r="G4" s="26"/>
      <c r="H4" s="26"/>
      <c r="I4" s="26"/>
    </row>
    <row r="5" spans="1:9" ht="20.25" customHeight="1">
      <c r="A5" s="26"/>
      <c r="B5" s="35" t="s">
        <v>6</v>
      </c>
      <c r="C5" s="26"/>
      <c r="D5" s="26"/>
      <c r="E5" s="26"/>
      <c r="F5" s="35" t="s">
        <v>7</v>
      </c>
      <c r="G5" s="26"/>
      <c r="H5" s="26"/>
      <c r="I5" s="26"/>
    </row>
    <row r="6" spans="1:9" ht="15.75" customHeight="1">
      <c r="A6" s="26"/>
      <c r="B6" s="26"/>
      <c r="C6" s="26"/>
      <c r="D6" s="26"/>
      <c r="E6" s="26"/>
      <c r="F6" s="26"/>
      <c r="G6" s="26"/>
      <c r="H6" s="26"/>
      <c r="I6" s="26"/>
    </row>
    <row r="7" spans="1:9" ht="15.75" customHeight="1">
      <c r="A7" s="26"/>
      <c r="B7" s="26"/>
      <c r="C7" s="26"/>
      <c r="D7" s="26"/>
      <c r="E7" s="26"/>
      <c r="F7" s="26"/>
      <c r="G7" s="26"/>
      <c r="H7" s="26"/>
      <c r="I7" s="26"/>
    </row>
    <row r="8" spans="1:9" ht="15.75" customHeight="1">
      <c r="A8" s="26"/>
      <c r="B8" s="26"/>
      <c r="C8" s="26"/>
      <c r="D8" s="26"/>
      <c r="E8" s="26"/>
      <c r="F8" s="26"/>
      <c r="G8" s="26"/>
      <c r="H8" s="26"/>
      <c r="I8" s="26"/>
    </row>
    <row r="9" spans="1:9" ht="15" customHeight="1">
      <c r="A9" s="26"/>
      <c r="B9" s="26"/>
      <c r="C9" s="26"/>
      <c r="D9" s="26"/>
      <c r="E9" s="26"/>
      <c r="F9" s="26"/>
      <c r="G9" s="26"/>
      <c r="H9" s="26"/>
      <c r="I9" s="26"/>
    </row>
    <row r="10" spans="1:9" ht="42" customHeight="1">
      <c r="B10" s="137" t="str">
        <f>"Father: "&amp;PGrandfather</f>
        <v>Father: William McAVEN</v>
      </c>
      <c r="C10" s="138"/>
      <c r="D10" s="139"/>
      <c r="F10" s="137" t="str">
        <f>"Mother: "&amp;PGrandmother</f>
        <v>Mother: Hannah LONGSTAFF</v>
      </c>
      <c r="G10" s="138"/>
      <c r="H10" s="139"/>
    </row>
    <row r="11" spans="1:9" ht="20.25" customHeight="1">
      <c r="B11" s="17"/>
      <c r="C11" s="116" t="s">
        <v>2</v>
      </c>
      <c r="D11" s="117"/>
      <c r="F11" s="17"/>
      <c r="G11" s="122" t="s">
        <v>58</v>
      </c>
      <c r="H11" s="123"/>
    </row>
    <row r="12" spans="1:9" ht="20.25" customHeight="1">
      <c r="B12" s="17"/>
      <c r="C12" s="118" t="s">
        <v>130</v>
      </c>
      <c r="D12" s="119"/>
      <c r="F12" s="21"/>
      <c r="G12" s="118" t="s">
        <v>93</v>
      </c>
      <c r="H12" s="119"/>
    </row>
    <row r="13" spans="1:9" ht="20.25" customHeight="1">
      <c r="B13" s="17"/>
      <c r="C13" s="124" t="s">
        <v>47</v>
      </c>
      <c r="D13" s="125"/>
      <c r="F13" s="21"/>
      <c r="G13" s="124" t="s">
        <v>48</v>
      </c>
      <c r="H13" s="125"/>
    </row>
    <row r="14" spans="1:9" ht="18" customHeight="1">
      <c r="B14" s="17"/>
      <c r="C14" s="116" t="s">
        <v>3</v>
      </c>
      <c r="D14" s="117"/>
      <c r="F14" s="21"/>
      <c r="G14" s="22" t="s">
        <v>3</v>
      </c>
      <c r="H14" s="23"/>
    </row>
    <row r="15" spans="1:9" ht="20.25" customHeight="1">
      <c r="B15" s="17"/>
      <c r="C15" s="120" t="s">
        <v>223</v>
      </c>
      <c r="D15" s="121"/>
      <c r="F15" s="17"/>
      <c r="G15" s="118"/>
      <c r="H15" s="119"/>
    </row>
    <row r="16" spans="1:9" ht="20.25" customHeight="1">
      <c r="B16" s="17"/>
      <c r="C16" s="129" t="s">
        <v>187</v>
      </c>
      <c r="D16" s="130"/>
      <c r="F16" s="17"/>
      <c r="G16" s="129"/>
      <c r="H16" s="130"/>
    </row>
    <row r="17" spans="1:9" ht="5.25" customHeight="1">
      <c r="B17" s="18"/>
      <c r="C17" s="19"/>
      <c r="D17" s="20"/>
      <c r="F17" s="18"/>
      <c r="G17" s="19"/>
      <c r="H17" s="24"/>
    </row>
    <row r="18" spans="1:9" ht="12" customHeight="1">
      <c r="A18" s="26"/>
      <c r="B18" s="26"/>
      <c r="C18" s="26"/>
      <c r="D18" s="26"/>
      <c r="E18" s="26"/>
      <c r="F18" s="26"/>
      <c r="G18" s="26"/>
      <c r="H18" s="26"/>
      <c r="I18" s="26"/>
    </row>
    <row r="19" spans="1:9" ht="9" customHeight="1">
      <c r="B19" s="16"/>
      <c r="C19" s="16"/>
      <c r="D19" s="16"/>
      <c r="E19" s="16"/>
      <c r="F19" s="16"/>
      <c r="G19" s="16"/>
      <c r="H19" s="16"/>
    </row>
    <row r="20" spans="1:9" ht="27" customHeight="1">
      <c r="B20" s="13" t="s">
        <v>4</v>
      </c>
      <c r="C20" s="14"/>
      <c r="D20" s="14"/>
      <c r="E20" s="14"/>
      <c r="F20" s="14"/>
      <c r="G20" s="14"/>
      <c r="H20" s="15"/>
    </row>
    <row r="21" spans="1:9" ht="18.75" customHeight="1">
      <c r="B21" s="126" t="s">
        <v>94</v>
      </c>
      <c r="C21" s="127"/>
      <c r="D21" s="127"/>
      <c r="E21" s="127"/>
      <c r="F21" s="127"/>
      <c r="G21" s="127"/>
      <c r="H21" s="128"/>
    </row>
    <row r="22" spans="1:9" ht="18.75" customHeight="1">
      <c r="B22" s="126" t="s">
        <v>95</v>
      </c>
      <c r="C22" s="127"/>
      <c r="D22" s="127"/>
      <c r="E22" s="127"/>
      <c r="F22" s="127"/>
      <c r="G22" s="127"/>
      <c r="H22" s="128"/>
    </row>
    <row r="23" spans="1:9" ht="18.75" customHeight="1">
      <c r="B23" s="126" t="s">
        <v>116</v>
      </c>
      <c r="C23" s="127"/>
      <c r="D23" s="127"/>
      <c r="E23" s="127"/>
      <c r="F23" s="127"/>
      <c r="G23" s="127"/>
      <c r="H23" s="128"/>
    </row>
    <row r="24" spans="1:9" ht="18.75" customHeight="1">
      <c r="B24" s="126" t="s">
        <v>133</v>
      </c>
      <c r="C24" s="127"/>
      <c r="D24" s="127"/>
      <c r="E24" s="127"/>
      <c r="F24" s="127"/>
      <c r="G24" s="127"/>
      <c r="H24" s="128"/>
    </row>
    <row r="25" spans="1:9" ht="18.75" customHeight="1">
      <c r="B25" s="140" t="s">
        <v>117</v>
      </c>
      <c r="C25" s="141"/>
      <c r="D25" s="141"/>
      <c r="E25" s="141"/>
      <c r="F25" s="141"/>
      <c r="G25" s="141"/>
      <c r="H25" s="142"/>
    </row>
    <row r="26" spans="1:9" ht="18.95" customHeight="1">
      <c r="B26" s="143"/>
      <c r="C26" s="144"/>
      <c r="D26" s="144"/>
      <c r="E26" s="144"/>
      <c r="F26" s="144"/>
      <c r="G26" s="144"/>
      <c r="H26" s="145"/>
    </row>
    <row r="27" spans="1:9" ht="13.5" customHeight="1"/>
    <row r="28" spans="1:9" ht="27" customHeight="1">
      <c r="B28" s="45" t="s">
        <v>8</v>
      </c>
      <c r="C28" s="45" t="s">
        <v>9</v>
      </c>
      <c r="D28" s="46" t="s">
        <v>10</v>
      </c>
      <c r="E28" s="47" t="s">
        <v>2</v>
      </c>
      <c r="F28" s="47" t="s">
        <v>11</v>
      </c>
      <c r="G28" s="47" t="s">
        <v>3</v>
      </c>
      <c r="H28" s="47" t="s">
        <v>12</v>
      </c>
    </row>
    <row r="29" spans="1:9" ht="78.75" customHeight="1">
      <c r="B29" s="5"/>
      <c r="C29" s="53" t="str">
        <f>Father</f>
        <v>Joseph Stanleigh McAVEN</v>
      </c>
      <c r="D29" s="49" t="s">
        <v>0</v>
      </c>
      <c r="E29" s="49" t="str">
        <f>IF(FatherBirth&lt;&gt;0,FatherBirth,"")</f>
        <v>10 June 1877</v>
      </c>
      <c r="F29" s="51" t="str">
        <f>IF(FatherBirthLoc&lt;&gt;0,FatherBirthLoc,"")</f>
        <v>Stockton, Durham, England.</v>
      </c>
      <c r="G29" s="54" t="str">
        <f>IF(FatherDeath&lt;&gt;0,FatherDeath,"")</f>
        <v>13 April 1960</v>
      </c>
      <c r="H29" s="51" t="str">
        <f>IF(FatherDeathLoc&lt;&gt;0,FatherDeathLoc,"")</f>
        <v>St Heliers, Auckland, New Zealand</v>
      </c>
    </row>
    <row r="30" spans="1:9" ht="78.75" customHeight="1">
      <c r="B30" s="5"/>
      <c r="C30" s="12" t="s">
        <v>224</v>
      </c>
      <c r="D30" s="59" t="s">
        <v>1</v>
      </c>
      <c r="E30" s="93" t="s">
        <v>186</v>
      </c>
      <c r="F30" s="58" t="s">
        <v>49</v>
      </c>
      <c r="G30" s="50"/>
      <c r="H30" s="51"/>
    </row>
    <row r="31" spans="1:9" ht="78.75" customHeight="1">
      <c r="B31" s="5"/>
      <c r="C31" s="12"/>
      <c r="D31" s="49"/>
      <c r="E31" s="50"/>
      <c r="F31" s="51"/>
      <c r="G31" s="52"/>
      <c r="H31" s="51"/>
    </row>
  </sheetData>
  <mergeCells count="19">
    <mergeCell ref="C16:D16"/>
    <mergeCell ref="G16:H16"/>
    <mergeCell ref="C13:D13"/>
    <mergeCell ref="G13:H13"/>
    <mergeCell ref="C14:D14"/>
    <mergeCell ref="C15:D15"/>
    <mergeCell ref="G15:H15"/>
    <mergeCell ref="B23:H23"/>
    <mergeCell ref="B24:H24"/>
    <mergeCell ref="B25:H25"/>
    <mergeCell ref="B26:H26"/>
    <mergeCell ref="B21:H21"/>
    <mergeCell ref="B22:H22"/>
    <mergeCell ref="C11:D11"/>
    <mergeCell ref="G11:H11"/>
    <mergeCell ref="C12:D12"/>
    <mergeCell ref="G12:H12"/>
    <mergeCell ref="B10:D10"/>
    <mergeCell ref="F10:H10"/>
  </mergeCells>
  <hyperlinks>
    <hyperlink ref="C29" location="Parents!A1" tooltip="Click to view father" display="Parents!A1"/>
  </hyperlinks>
  <printOptions horizontalCentered="1"/>
  <pageMargins left="0.45" right="0.45" top="0.5" bottom="0.5" header="0.3" footer="0.3"/>
  <pageSetup scale="59" fitToHeight="0" orientation="portrait" horizontalDpi="4800" r:id="rId1"/>
  <drawing r:id="rId2"/>
  <picture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I33"/>
  <sheetViews>
    <sheetView showGridLines="0" zoomScale="80" zoomScaleNormal="80" zoomScalePageLayoutView="90" workbookViewId="0"/>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s>
  <sheetData>
    <row r="1" spans="1:9" ht="62.25" customHeight="1">
      <c r="A1" s="26"/>
      <c r="B1" s="40" t="str">
        <f>TreeName</f>
        <v>McAven - Derham</v>
      </c>
      <c r="C1" s="29"/>
      <c r="D1" s="29"/>
      <c r="E1" s="26"/>
      <c r="F1" s="26"/>
      <c r="G1" s="26"/>
      <c r="H1" s="26"/>
      <c r="I1" s="26"/>
    </row>
    <row r="2" spans="1:9" ht="57" customHeight="1">
      <c r="A2" s="26"/>
      <c r="B2" s="30" t="s">
        <v>5</v>
      </c>
      <c r="C2" s="31"/>
      <c r="D2" s="31"/>
      <c r="E2" s="41"/>
      <c r="F2" s="41"/>
      <c r="G2" s="41"/>
      <c r="H2" s="41"/>
      <c r="I2" s="42"/>
    </row>
    <row r="3" spans="1:9" ht="14.25" customHeight="1">
      <c r="A3" s="26"/>
      <c r="B3" s="26"/>
      <c r="C3" s="26"/>
      <c r="D3" s="26"/>
      <c r="E3" s="26"/>
      <c r="F3" s="26"/>
      <c r="G3" s="26"/>
      <c r="H3" s="26"/>
      <c r="I3" s="26"/>
    </row>
    <row r="4" spans="1:9" ht="15" customHeight="1">
      <c r="A4" s="26"/>
      <c r="B4" s="26"/>
      <c r="C4" s="26"/>
      <c r="D4" s="26"/>
      <c r="E4" s="26"/>
      <c r="F4" s="26"/>
      <c r="G4" s="26"/>
      <c r="H4" s="26"/>
      <c r="I4" s="26"/>
    </row>
    <row r="5" spans="1:9" ht="20.25" customHeight="1">
      <c r="A5" s="26"/>
      <c r="B5" s="35" t="s">
        <v>6</v>
      </c>
      <c r="C5" s="26"/>
      <c r="D5" s="26"/>
      <c r="E5" s="26"/>
      <c r="F5" s="35" t="s">
        <v>7</v>
      </c>
      <c r="G5" s="26"/>
      <c r="H5" s="26"/>
      <c r="I5" s="26"/>
    </row>
    <row r="6" spans="1:9" ht="15.75" customHeight="1">
      <c r="A6" s="26"/>
      <c r="B6" s="26"/>
      <c r="C6" s="26"/>
      <c r="D6" s="26"/>
      <c r="E6" s="26"/>
      <c r="F6" s="26"/>
      <c r="G6" s="26"/>
      <c r="H6" s="26"/>
      <c r="I6" s="26"/>
    </row>
    <row r="7" spans="1:9" ht="15.75" customHeight="1">
      <c r="A7" s="26"/>
      <c r="B7" s="26"/>
      <c r="C7" s="26"/>
      <c r="D7" s="26"/>
      <c r="E7" s="26"/>
      <c r="F7" s="26"/>
      <c r="G7" s="26"/>
      <c r="H7" s="26"/>
      <c r="I7" s="26"/>
    </row>
    <row r="8" spans="1:9" ht="15.75" customHeight="1">
      <c r="A8" s="26"/>
      <c r="B8" s="26"/>
      <c r="C8" s="26"/>
      <c r="D8" s="26"/>
      <c r="E8" s="26"/>
      <c r="F8" s="26"/>
      <c r="G8" s="26"/>
      <c r="H8" s="26"/>
      <c r="I8" s="26"/>
    </row>
    <row r="9" spans="1:9" ht="15" customHeight="1">
      <c r="A9" s="26"/>
      <c r="B9" s="26"/>
      <c r="C9" s="26"/>
      <c r="D9" s="26"/>
      <c r="E9" s="26"/>
      <c r="F9" s="26"/>
      <c r="G9" s="26"/>
      <c r="H9" s="26"/>
      <c r="I9" s="26"/>
    </row>
    <row r="10" spans="1:9" ht="42" customHeight="1">
      <c r="B10" s="137" t="str">
        <f>"Father: "&amp;MGrandfather</f>
        <v>Father: John Sibley DERHAM</v>
      </c>
      <c r="C10" s="138"/>
      <c r="D10" s="139"/>
      <c r="F10" s="137" t="str">
        <f>"Mother: "&amp;MGrandmother</f>
        <v>Mother: Augusta Jane WEST</v>
      </c>
      <c r="G10" s="138"/>
      <c r="H10" s="139"/>
    </row>
    <row r="11" spans="1:9" ht="20.25" customHeight="1">
      <c r="B11" s="17"/>
      <c r="C11" s="116" t="s">
        <v>73</v>
      </c>
      <c r="D11" s="117"/>
      <c r="F11" s="17"/>
      <c r="G11" s="122" t="s">
        <v>2</v>
      </c>
      <c r="H11" s="123"/>
    </row>
    <row r="12" spans="1:9" ht="20.25" customHeight="1">
      <c r="B12" s="17"/>
      <c r="C12" s="118" t="s">
        <v>96</v>
      </c>
      <c r="D12" s="119"/>
      <c r="F12" s="21"/>
      <c r="G12" s="118" t="s">
        <v>62</v>
      </c>
      <c r="H12" s="119"/>
    </row>
    <row r="13" spans="1:9" ht="20.25" customHeight="1">
      <c r="B13" s="17"/>
      <c r="C13" s="124" t="s">
        <v>66</v>
      </c>
      <c r="D13" s="125"/>
      <c r="F13" s="21"/>
      <c r="G13" s="124" t="s">
        <v>63</v>
      </c>
      <c r="H13" s="125"/>
    </row>
    <row r="14" spans="1:9" ht="18" customHeight="1">
      <c r="B14" s="17"/>
      <c r="C14" s="116" t="s">
        <v>67</v>
      </c>
      <c r="D14" s="117"/>
      <c r="F14" s="21"/>
      <c r="G14" s="22" t="s">
        <v>3</v>
      </c>
      <c r="H14" s="23"/>
    </row>
    <row r="15" spans="1:9" ht="20.25" customHeight="1">
      <c r="B15" s="17"/>
      <c r="C15" s="120" t="s">
        <v>71</v>
      </c>
      <c r="D15" s="121"/>
      <c r="F15" s="17"/>
      <c r="G15" s="118"/>
      <c r="H15" s="119"/>
    </row>
    <row r="16" spans="1:9" ht="20.25" customHeight="1">
      <c r="B16" s="17"/>
      <c r="C16" s="129" t="s">
        <v>68</v>
      </c>
      <c r="D16" s="130"/>
      <c r="F16" s="17"/>
      <c r="G16" s="129"/>
      <c r="H16" s="130"/>
    </row>
    <row r="17" spans="1:9" ht="5.25" customHeight="1">
      <c r="B17" s="18"/>
      <c r="C17" s="19"/>
      <c r="D17" s="20"/>
      <c r="F17" s="18"/>
      <c r="G17" s="19"/>
      <c r="H17" s="24"/>
    </row>
    <row r="18" spans="1:9" ht="12" customHeight="1">
      <c r="A18" s="26"/>
      <c r="B18" s="26"/>
      <c r="C18" s="26"/>
      <c r="D18" s="26"/>
      <c r="E18" s="26"/>
      <c r="F18" s="26"/>
      <c r="G18" s="26"/>
      <c r="H18" s="26"/>
      <c r="I18" s="26"/>
    </row>
    <row r="19" spans="1:9" ht="9" customHeight="1">
      <c r="B19" s="16"/>
      <c r="C19" s="16"/>
      <c r="D19" s="16"/>
      <c r="E19" s="16"/>
      <c r="F19" s="16"/>
      <c r="G19" s="16"/>
      <c r="H19" s="16"/>
    </row>
    <row r="20" spans="1:9" ht="27" customHeight="1">
      <c r="B20" s="13" t="s">
        <v>4</v>
      </c>
      <c r="C20" s="14"/>
      <c r="D20" s="14"/>
      <c r="E20" s="14"/>
      <c r="F20" s="14"/>
      <c r="G20" s="14"/>
      <c r="H20" s="15"/>
    </row>
    <row r="21" spans="1:9" ht="18.75" customHeight="1">
      <c r="B21" s="126" t="s">
        <v>226</v>
      </c>
      <c r="C21" s="127"/>
      <c r="D21" s="127"/>
      <c r="E21" s="127"/>
      <c r="F21" s="127"/>
      <c r="G21" s="127"/>
      <c r="H21" s="128"/>
    </row>
    <row r="22" spans="1:9" ht="18.75" customHeight="1">
      <c r="B22" s="126" t="s">
        <v>153</v>
      </c>
      <c r="C22" s="127"/>
      <c r="D22" s="127"/>
      <c r="E22" s="127"/>
      <c r="F22" s="127"/>
      <c r="G22" s="127"/>
      <c r="H22" s="128"/>
    </row>
    <row r="23" spans="1:9" ht="33.950000000000003" customHeight="1">
      <c r="B23" s="126" t="s">
        <v>115</v>
      </c>
      <c r="C23" s="127"/>
      <c r="D23" s="127"/>
      <c r="E23" s="127"/>
      <c r="F23" s="127"/>
      <c r="G23" s="127"/>
      <c r="H23" s="128"/>
    </row>
    <row r="24" spans="1:9" ht="18.75" customHeight="1">
      <c r="B24" s="126" t="s">
        <v>162</v>
      </c>
      <c r="C24" s="127"/>
      <c r="D24" s="127"/>
      <c r="E24" s="127"/>
      <c r="F24" s="127"/>
      <c r="G24" s="127"/>
      <c r="H24" s="128"/>
    </row>
    <row r="25" spans="1:9" ht="18.75" customHeight="1">
      <c r="B25" s="126"/>
      <c r="C25" s="127"/>
      <c r="D25" s="127"/>
      <c r="E25" s="127"/>
      <c r="F25" s="127"/>
      <c r="G25" s="127"/>
      <c r="H25" s="128"/>
    </row>
    <row r="26" spans="1:9" ht="18.75" customHeight="1">
      <c r="B26" s="146"/>
      <c r="C26" s="147"/>
      <c r="D26" s="147"/>
      <c r="E26" s="147"/>
      <c r="F26" s="147"/>
      <c r="G26" s="147"/>
      <c r="H26" s="148"/>
    </row>
    <row r="27" spans="1:9" ht="5.25" customHeight="1">
      <c r="B27" s="143"/>
      <c r="C27" s="144"/>
      <c r="D27" s="144"/>
      <c r="E27" s="144"/>
      <c r="F27" s="144"/>
      <c r="G27" s="144"/>
      <c r="H27" s="145"/>
    </row>
    <row r="28" spans="1:9" ht="13.5" customHeight="1"/>
    <row r="29" spans="1:9" ht="27" customHeight="1">
      <c r="B29" s="45" t="s">
        <v>8</v>
      </c>
      <c r="C29" s="45" t="s">
        <v>9</v>
      </c>
      <c r="D29" s="46" t="s">
        <v>10</v>
      </c>
      <c r="E29" s="47" t="s">
        <v>194</v>
      </c>
      <c r="F29" s="47" t="s">
        <v>11</v>
      </c>
      <c r="G29" s="47" t="s">
        <v>3</v>
      </c>
      <c r="H29" s="47" t="s">
        <v>12</v>
      </c>
    </row>
    <row r="30" spans="1:9" ht="79.5" customHeight="1">
      <c r="B30" s="5"/>
      <c r="C30" s="53" t="str">
        <f>Mother</f>
        <v>Beatrice Hilda Eveline DERHAM</v>
      </c>
      <c r="D30" s="49" t="s">
        <v>1</v>
      </c>
      <c r="E30" s="49" t="str">
        <f>IF(MotherBirth&lt;&gt;0,MotherBirth,"")</f>
        <v>18 Jan 1882</v>
      </c>
      <c r="F30" s="51" t="str">
        <f>IF(MotherBirthLoc&lt;&gt;0,MotherBirthLoc,"")</f>
        <v>Isle of Wight, Hampshire, England</v>
      </c>
      <c r="G30" s="54" t="str">
        <f>IF(MotherDeath&lt;&gt;0,MotherDeath,"")</f>
        <v>29 July 1958</v>
      </c>
      <c r="H30" s="63" t="str">
        <f>IF(MotherDeathLoc&lt;&gt;0,MotherDeathLoc,"")</f>
        <v>Auckland, New Zealand</v>
      </c>
    </row>
    <row r="31" spans="1:9" ht="79.5" customHeight="1">
      <c r="B31" s="5"/>
      <c r="C31" s="12" t="s">
        <v>69</v>
      </c>
      <c r="D31" s="59" t="s">
        <v>1</v>
      </c>
      <c r="E31" s="94" t="s">
        <v>195</v>
      </c>
      <c r="F31" s="51" t="str">
        <f>IF(MotherBirthLoc&lt;&gt;0,MotherBirthLoc,"")</f>
        <v>Isle of Wight, Hampshire, England</v>
      </c>
      <c r="G31" s="50"/>
      <c r="H31" s="55"/>
    </row>
    <row r="32" spans="1:9" ht="79.5" customHeight="1">
      <c r="B32" s="5"/>
      <c r="C32" s="12" t="s">
        <v>70</v>
      </c>
      <c r="D32" s="59" t="s">
        <v>0</v>
      </c>
      <c r="E32" s="100" t="s">
        <v>227</v>
      </c>
      <c r="F32" s="51" t="str">
        <f>IF(MotherBirthLoc&lt;&gt;0,MotherBirthLoc,"")</f>
        <v>Isle of Wight, Hampshire, England</v>
      </c>
      <c r="G32" s="50"/>
      <c r="H32" s="55"/>
    </row>
    <row r="33" spans="2:8" ht="79.5" customHeight="1">
      <c r="B33" s="5"/>
      <c r="C33" s="12" t="s">
        <v>114</v>
      </c>
      <c r="D33" s="59" t="s">
        <v>0</v>
      </c>
      <c r="E33" s="96" t="s">
        <v>228</v>
      </c>
      <c r="F33" s="51" t="str">
        <f>IF(MotherBirthLoc&lt;&gt;0,MotherBirthLoc,"")</f>
        <v>Isle of Wight, Hampshire, England</v>
      </c>
      <c r="G33" s="52"/>
      <c r="H33" s="55"/>
    </row>
  </sheetData>
  <mergeCells count="20">
    <mergeCell ref="B21:H21"/>
    <mergeCell ref="C13:D13"/>
    <mergeCell ref="G13:H13"/>
    <mergeCell ref="C14:D14"/>
    <mergeCell ref="C15:D15"/>
    <mergeCell ref="G15:H15"/>
    <mergeCell ref="C16:D16"/>
    <mergeCell ref="G16:H16"/>
    <mergeCell ref="B24:H24"/>
    <mergeCell ref="B25:H25"/>
    <mergeCell ref="B26:H26"/>
    <mergeCell ref="B27:H27"/>
    <mergeCell ref="B22:H22"/>
    <mergeCell ref="B23:H23"/>
    <mergeCell ref="C11:D11"/>
    <mergeCell ref="G11:H11"/>
    <mergeCell ref="C12:D12"/>
    <mergeCell ref="G12:H12"/>
    <mergeCell ref="B10:D10"/>
    <mergeCell ref="F10:H10"/>
  </mergeCells>
  <hyperlinks>
    <hyperlink ref="C30" location="Parents!A1" tooltip="Click to view mother" display="Parents!A1"/>
  </hyperlinks>
  <printOptions horizontalCentered="1"/>
  <pageMargins left="0.45" right="0.45" top="0.5" bottom="0.5" header="0.3" footer="0.3"/>
  <pageSetup scale="59" fitToHeight="0" orientation="portrait" horizontalDpi="4800" r:id="rId1"/>
  <drawing r:id="rId2"/>
  <picture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I41"/>
  <sheetViews>
    <sheetView showGridLines="0" zoomScale="70" zoomScaleNormal="70" zoomScalePageLayoutView="90" workbookViewId="0"/>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s>
  <sheetData>
    <row r="1" spans="1:9" ht="62.25" customHeight="1">
      <c r="A1" s="26"/>
      <c r="B1" s="40" t="str">
        <f>TreeName</f>
        <v>McAven - Derham</v>
      </c>
      <c r="C1" s="29"/>
      <c r="D1" s="29"/>
      <c r="E1" s="26"/>
      <c r="F1" s="26"/>
      <c r="G1" s="26"/>
      <c r="H1" s="26"/>
      <c r="I1" s="26"/>
    </row>
    <row r="2" spans="1:9" ht="57" customHeight="1">
      <c r="A2" s="26"/>
      <c r="B2" s="30" t="s">
        <v>5</v>
      </c>
      <c r="C2" s="31"/>
      <c r="D2" s="31"/>
      <c r="E2" s="41"/>
      <c r="F2" s="41"/>
      <c r="G2" s="41"/>
      <c r="H2" s="41"/>
      <c r="I2" s="42"/>
    </row>
    <row r="3" spans="1:9" ht="14.25" customHeight="1">
      <c r="A3" s="26"/>
      <c r="B3" s="26"/>
      <c r="C3" s="26"/>
      <c r="D3" s="26"/>
      <c r="E3" s="26"/>
      <c r="F3" s="26"/>
      <c r="G3" s="26"/>
      <c r="H3" s="26"/>
      <c r="I3" s="26"/>
    </row>
    <row r="4" spans="1:9" ht="15" customHeight="1">
      <c r="A4" s="26"/>
      <c r="B4" s="26"/>
      <c r="C4" s="26"/>
      <c r="D4" s="26"/>
      <c r="E4" s="26"/>
      <c r="F4" s="26"/>
      <c r="G4" s="26"/>
      <c r="H4" s="26"/>
      <c r="I4" s="26"/>
    </row>
    <row r="5" spans="1:9" ht="20.25" customHeight="1">
      <c r="A5" s="26"/>
      <c r="B5" s="35" t="s">
        <v>6</v>
      </c>
      <c r="C5" s="26"/>
      <c r="D5" s="26"/>
      <c r="E5" s="26"/>
      <c r="F5" s="35" t="s">
        <v>7</v>
      </c>
      <c r="G5" s="26"/>
      <c r="H5" s="26"/>
      <c r="I5" s="26"/>
    </row>
    <row r="6" spans="1:9" ht="15.75" customHeight="1">
      <c r="A6" s="26"/>
      <c r="B6" s="26"/>
      <c r="C6" s="26"/>
      <c r="D6" s="26"/>
      <c r="E6" s="26"/>
      <c r="F6" s="26"/>
      <c r="G6" s="26"/>
      <c r="H6" s="26"/>
      <c r="I6" s="26"/>
    </row>
    <row r="7" spans="1:9" ht="15.75" customHeight="1">
      <c r="A7" s="26"/>
      <c r="B7" s="26"/>
      <c r="C7" s="26"/>
      <c r="D7" s="26"/>
      <c r="E7" s="26"/>
      <c r="F7" s="26"/>
      <c r="G7" s="26"/>
      <c r="H7" s="26"/>
      <c r="I7" s="26"/>
    </row>
    <row r="8" spans="1:9" ht="15.75" customHeight="1">
      <c r="A8" s="26"/>
      <c r="B8" s="26"/>
      <c r="C8" s="26"/>
      <c r="D8" s="26"/>
      <c r="E8" s="26"/>
      <c r="F8" s="26"/>
      <c r="G8" s="26"/>
      <c r="H8" s="26"/>
      <c r="I8" s="26"/>
    </row>
    <row r="9" spans="1:9" ht="15" customHeight="1">
      <c r="A9" s="26"/>
      <c r="B9" s="26"/>
      <c r="C9" s="26"/>
      <c r="D9" s="26"/>
      <c r="E9" s="26"/>
      <c r="F9" s="26"/>
      <c r="G9" s="26"/>
      <c r="H9" s="26"/>
      <c r="I9" s="26"/>
    </row>
    <row r="10" spans="1:9" ht="42" customHeight="1">
      <c r="B10" s="149" t="str">
        <f>"Father: "&amp;PGGrandfather1</f>
        <v>Father: John McAVAN</v>
      </c>
      <c r="C10" s="150"/>
      <c r="D10" s="151"/>
      <c r="F10" s="149" t="str">
        <f>"Mother: "&amp;PGGrandmother1</f>
        <v xml:space="preserve">Mother: Margaret (Mary) WEBB </v>
      </c>
      <c r="G10" s="150"/>
      <c r="H10" s="151"/>
    </row>
    <row r="11" spans="1:9" ht="20.25" customHeight="1">
      <c r="B11" s="17"/>
      <c r="C11" s="116" t="s">
        <v>2</v>
      </c>
      <c r="D11" s="117"/>
      <c r="F11" s="17"/>
      <c r="G11" s="122" t="s">
        <v>2</v>
      </c>
      <c r="H11" s="123"/>
    </row>
    <row r="12" spans="1:9" ht="20.25" customHeight="1">
      <c r="B12" s="17"/>
      <c r="C12" s="118" t="s">
        <v>86</v>
      </c>
      <c r="D12" s="119"/>
      <c r="F12" s="21"/>
      <c r="G12" s="118" t="s">
        <v>51</v>
      </c>
      <c r="H12" s="119"/>
    </row>
    <row r="13" spans="1:9" ht="20.25" customHeight="1">
      <c r="B13" s="17"/>
      <c r="C13" s="124" t="s">
        <v>50</v>
      </c>
      <c r="D13" s="125"/>
      <c r="F13" s="21"/>
      <c r="G13" s="124" t="s">
        <v>52</v>
      </c>
      <c r="H13" s="125"/>
    </row>
    <row r="14" spans="1:9" ht="18" customHeight="1">
      <c r="B14" s="17"/>
      <c r="C14" s="116" t="s">
        <v>3</v>
      </c>
      <c r="D14" s="117"/>
      <c r="F14" s="21"/>
      <c r="G14" s="22" t="s">
        <v>3</v>
      </c>
      <c r="H14" s="23"/>
    </row>
    <row r="15" spans="1:9" ht="20.25" customHeight="1">
      <c r="B15" s="17"/>
      <c r="C15" s="120" t="s">
        <v>157</v>
      </c>
      <c r="D15" s="121"/>
      <c r="F15" s="17"/>
      <c r="G15" s="118"/>
      <c r="H15" s="119"/>
    </row>
    <row r="16" spans="1:9" ht="20.25" customHeight="1">
      <c r="B16" s="17"/>
      <c r="C16" s="129"/>
      <c r="D16" s="130"/>
      <c r="F16" s="17"/>
      <c r="G16" s="129"/>
      <c r="H16" s="130"/>
    </row>
    <row r="17" spans="1:9" ht="5.25" customHeight="1">
      <c r="B17" s="18"/>
      <c r="C17" s="19"/>
      <c r="D17" s="20"/>
      <c r="F17" s="18"/>
      <c r="G17" s="19"/>
      <c r="H17" s="24"/>
    </row>
    <row r="18" spans="1:9" ht="12" customHeight="1">
      <c r="A18" s="26"/>
      <c r="B18" s="26"/>
      <c r="C18" s="26"/>
      <c r="D18" s="26"/>
      <c r="E18" s="26"/>
      <c r="F18" s="26"/>
      <c r="G18" s="26"/>
      <c r="H18" s="26"/>
      <c r="I18" s="26"/>
    </row>
    <row r="19" spans="1:9" ht="9" customHeight="1">
      <c r="B19" s="16"/>
      <c r="C19" s="16"/>
      <c r="D19" s="16"/>
      <c r="E19" s="16"/>
      <c r="F19" s="16"/>
      <c r="G19" s="16"/>
      <c r="H19" s="16"/>
    </row>
    <row r="20" spans="1:9" ht="27" customHeight="1">
      <c r="B20" s="13" t="s">
        <v>4</v>
      </c>
      <c r="C20" s="14"/>
      <c r="D20" s="14"/>
      <c r="E20" s="14"/>
      <c r="F20" s="14"/>
      <c r="G20" s="14"/>
      <c r="H20" s="15"/>
    </row>
    <row r="21" spans="1:9" ht="18.75" customHeight="1">
      <c r="B21" s="126" t="s">
        <v>134</v>
      </c>
      <c r="C21" s="127"/>
      <c r="D21" s="127"/>
      <c r="E21" s="127"/>
      <c r="F21" s="127"/>
      <c r="G21" s="127"/>
      <c r="H21" s="128"/>
    </row>
    <row r="22" spans="1:9" ht="18.75" customHeight="1">
      <c r="B22" s="73" t="s">
        <v>138</v>
      </c>
      <c r="H22" s="74"/>
    </row>
    <row r="23" spans="1:9" ht="18.75" customHeight="1">
      <c r="B23" s="126" t="s">
        <v>136</v>
      </c>
      <c r="C23" s="127"/>
      <c r="D23" s="127"/>
      <c r="E23" s="127"/>
      <c r="F23" s="127"/>
      <c r="G23" s="127"/>
      <c r="H23" s="128"/>
    </row>
    <row r="24" spans="1:9" ht="18.75" customHeight="1">
      <c r="B24" s="126" t="s">
        <v>135</v>
      </c>
      <c r="C24" s="127"/>
      <c r="D24" s="127"/>
      <c r="E24" s="127"/>
      <c r="F24" s="127"/>
      <c r="G24" s="127"/>
      <c r="H24" s="128"/>
    </row>
    <row r="25" spans="1:9" ht="18.75" customHeight="1">
      <c r="B25" s="126"/>
      <c r="C25" s="127"/>
      <c r="D25" s="127"/>
      <c r="E25" s="127"/>
      <c r="F25" s="127"/>
      <c r="G25" s="127"/>
      <c r="H25" s="128"/>
    </row>
    <row r="26" spans="1:9" ht="18.75" customHeight="1">
      <c r="B26" s="146"/>
      <c r="C26" s="147"/>
      <c r="D26" s="147"/>
      <c r="E26" s="147"/>
      <c r="F26" s="147"/>
      <c r="G26" s="147"/>
      <c r="H26" s="148"/>
    </row>
    <row r="27" spans="1:9" ht="5.25" customHeight="1">
      <c r="B27" s="143"/>
      <c r="C27" s="144"/>
      <c r="D27" s="144"/>
      <c r="E27" s="144"/>
      <c r="F27" s="144"/>
      <c r="G27" s="144"/>
      <c r="H27" s="145"/>
    </row>
    <row r="28" spans="1:9" ht="13.5" customHeight="1"/>
    <row r="29" spans="1:9" ht="27" customHeight="1">
      <c r="B29" s="45" t="s">
        <v>8</v>
      </c>
      <c r="C29" s="45" t="s">
        <v>9</v>
      </c>
      <c r="D29" s="46" t="s">
        <v>10</v>
      </c>
      <c r="E29" s="47" t="s">
        <v>2</v>
      </c>
      <c r="F29" s="47" t="s">
        <v>11</v>
      </c>
      <c r="G29" s="47" t="s">
        <v>3</v>
      </c>
      <c r="H29" s="47" t="s">
        <v>12</v>
      </c>
    </row>
    <row r="30" spans="1:9" ht="79.5" customHeight="1">
      <c r="B30" s="5"/>
      <c r="C30" s="53" t="str">
        <f t="shared" ref="C30" si="0">PGrandfather</f>
        <v>William McAVEN</v>
      </c>
      <c r="D30" s="49" t="s">
        <v>0</v>
      </c>
      <c r="E30" s="49" t="str">
        <f>IF(PGFatherBirth&lt;&gt;0,PGFatherBirth,"")</f>
        <v>28 June 1851</v>
      </c>
      <c r="F30" s="51" t="str">
        <f t="shared" ref="F30:F41" si="1">IF(PGFatherBirthLoc&lt;&gt;0,PGFatherBirthLoc,"")</f>
        <v>Market Drayton, Shropshire</v>
      </c>
      <c r="G30" s="54" t="str">
        <f>IF(PGFatherDeath&lt;&gt;0,PGFatherDeath,"")</f>
        <v>9 Oct 1923</v>
      </c>
      <c r="H30" s="55" t="str">
        <f>IF(PGFatherDeathLoc&lt;&gt;0,PGFatherDeathLoc,"")</f>
        <v>Loftus, Yorkshire</v>
      </c>
    </row>
    <row r="31" spans="1:9" ht="79.5" customHeight="1">
      <c r="B31" s="5"/>
      <c r="C31" s="12" t="s">
        <v>198</v>
      </c>
      <c r="D31" s="95" t="s">
        <v>0</v>
      </c>
      <c r="E31" s="96" t="s">
        <v>199</v>
      </c>
      <c r="F31" s="51" t="str">
        <f t="shared" si="1"/>
        <v>Market Drayton, Shropshire</v>
      </c>
      <c r="G31" s="96" t="s">
        <v>200</v>
      </c>
      <c r="H31" s="51" t="str">
        <f>IF(PGFatherBirthLoc&lt;&gt;0,PGFatherBirthLoc,"")</f>
        <v>Market Drayton, Shropshire</v>
      </c>
    </row>
    <row r="32" spans="1:9" ht="79.5" customHeight="1">
      <c r="C32" s="99" t="s">
        <v>202</v>
      </c>
      <c r="D32" s="95" t="s">
        <v>1</v>
      </c>
      <c r="E32" s="96" t="s">
        <v>201</v>
      </c>
      <c r="F32" s="51" t="str">
        <f t="shared" si="1"/>
        <v>Market Drayton, Shropshire</v>
      </c>
      <c r="G32" s="52"/>
      <c r="H32" s="55"/>
    </row>
    <row r="33" spans="2:8" ht="78.75" customHeight="1">
      <c r="B33" s="48"/>
      <c r="C33" s="12" t="s">
        <v>225</v>
      </c>
      <c r="D33" s="95" t="s">
        <v>1</v>
      </c>
      <c r="E33" s="96" t="s">
        <v>203</v>
      </c>
      <c r="F33" s="51" t="str">
        <f t="shared" si="1"/>
        <v>Market Drayton, Shropshire</v>
      </c>
      <c r="G33" s="50"/>
      <c r="H33" s="55"/>
    </row>
    <row r="34" spans="2:8" ht="78.75" customHeight="1">
      <c r="B34" s="48"/>
      <c r="C34" s="12" t="s">
        <v>100</v>
      </c>
      <c r="D34" s="95" t="s">
        <v>0</v>
      </c>
      <c r="E34" s="96" t="s">
        <v>204</v>
      </c>
      <c r="F34" s="51" t="str">
        <f t="shared" si="1"/>
        <v>Market Drayton, Shropshire</v>
      </c>
      <c r="G34" s="96" t="s">
        <v>205</v>
      </c>
      <c r="H34" s="51" t="str">
        <f>IF(PGFatherBirthLoc&lt;&gt;0,PGFatherBirthLoc,"")</f>
        <v>Market Drayton, Shropshire</v>
      </c>
    </row>
    <row r="35" spans="2:8" ht="78.75" customHeight="1">
      <c r="B35" s="48"/>
      <c r="C35" s="12" t="s">
        <v>206</v>
      </c>
      <c r="D35" s="95" t="s">
        <v>1</v>
      </c>
      <c r="E35" s="96" t="s">
        <v>207</v>
      </c>
      <c r="F35" s="51" t="str">
        <f t="shared" si="1"/>
        <v>Market Drayton, Shropshire</v>
      </c>
      <c r="G35" s="50"/>
      <c r="H35" s="55"/>
    </row>
    <row r="36" spans="2:8" ht="78.75" customHeight="1">
      <c r="B36" s="48"/>
      <c r="C36" s="12" t="s">
        <v>208</v>
      </c>
      <c r="D36" s="95" t="s">
        <v>0</v>
      </c>
      <c r="E36" s="96" t="s">
        <v>184</v>
      </c>
      <c r="F36" s="51" t="str">
        <f t="shared" si="1"/>
        <v>Market Drayton, Shropshire</v>
      </c>
      <c r="G36" s="96" t="s">
        <v>91</v>
      </c>
      <c r="H36" s="97" t="s">
        <v>47</v>
      </c>
    </row>
    <row r="37" spans="2:8" ht="78.75" customHeight="1">
      <c r="B37" s="48"/>
      <c r="C37" s="12" t="s">
        <v>209</v>
      </c>
      <c r="D37" s="95" t="s">
        <v>0</v>
      </c>
      <c r="E37" s="96" t="s">
        <v>210</v>
      </c>
      <c r="F37" s="51" t="str">
        <f t="shared" si="1"/>
        <v>Market Drayton, Shropshire</v>
      </c>
      <c r="G37" s="96" t="s">
        <v>210</v>
      </c>
      <c r="H37" s="97" t="s">
        <v>47</v>
      </c>
    </row>
    <row r="38" spans="2:8" ht="78.75" customHeight="1">
      <c r="B38" s="48"/>
      <c r="C38" s="12" t="s">
        <v>211</v>
      </c>
      <c r="D38" s="95" t="s">
        <v>1</v>
      </c>
      <c r="E38" s="96" t="s">
        <v>54</v>
      </c>
      <c r="F38" s="51" t="str">
        <f t="shared" si="1"/>
        <v>Market Drayton, Shropshire</v>
      </c>
      <c r="G38" s="96"/>
      <c r="H38" s="98"/>
    </row>
    <row r="39" spans="2:8" ht="78.75" customHeight="1">
      <c r="B39" s="48"/>
      <c r="C39" s="12" t="s">
        <v>212</v>
      </c>
      <c r="D39" s="95" t="s">
        <v>0</v>
      </c>
      <c r="E39" s="96" t="s">
        <v>213</v>
      </c>
      <c r="F39" s="51" t="str">
        <f t="shared" si="1"/>
        <v>Market Drayton, Shropshire</v>
      </c>
      <c r="G39" s="96" t="s">
        <v>214</v>
      </c>
      <c r="H39" s="51" t="str">
        <f>IF(PGFatherBirthLoc&lt;&gt;0,PGFatherBirthLoc,"")</f>
        <v>Market Drayton, Shropshire</v>
      </c>
    </row>
    <row r="40" spans="2:8" ht="78.75" customHeight="1">
      <c r="B40" s="48"/>
      <c r="C40" s="12" t="s">
        <v>215</v>
      </c>
      <c r="D40" s="95" t="s">
        <v>1</v>
      </c>
      <c r="E40" s="96" t="s">
        <v>216</v>
      </c>
      <c r="F40" s="51" t="str">
        <f t="shared" si="1"/>
        <v>Market Drayton, Shropshire</v>
      </c>
      <c r="G40" s="96"/>
      <c r="H40" s="98"/>
    </row>
    <row r="41" spans="2:8" ht="78.75" customHeight="1">
      <c r="B41" s="48"/>
      <c r="C41" s="12" t="s">
        <v>217</v>
      </c>
      <c r="D41" s="95" t="s">
        <v>0</v>
      </c>
      <c r="E41" s="96" t="s">
        <v>101</v>
      </c>
      <c r="F41" s="51" t="str">
        <f t="shared" si="1"/>
        <v>Market Drayton, Shropshire</v>
      </c>
      <c r="G41" s="50"/>
      <c r="H41" s="55"/>
    </row>
  </sheetData>
  <mergeCells count="19">
    <mergeCell ref="B27:H27"/>
    <mergeCell ref="B21:H21"/>
    <mergeCell ref="B23:H23"/>
    <mergeCell ref="B24:H24"/>
    <mergeCell ref="B25:H25"/>
    <mergeCell ref="B26:H26"/>
    <mergeCell ref="C16:D16"/>
    <mergeCell ref="G16:H16"/>
    <mergeCell ref="B10:D10"/>
    <mergeCell ref="F10:H10"/>
    <mergeCell ref="C11:D11"/>
    <mergeCell ref="G11:H11"/>
    <mergeCell ref="C12:D12"/>
    <mergeCell ref="G12:H12"/>
    <mergeCell ref="C13:D13"/>
    <mergeCell ref="G13:H13"/>
    <mergeCell ref="C14:D14"/>
    <mergeCell ref="C15:D15"/>
    <mergeCell ref="G15:H15"/>
  </mergeCells>
  <phoneticPr fontId="38" type="noConversion"/>
  <hyperlinks>
    <hyperlink ref="C30" location="'Paternal Grandparents'!A1" tooltip="Click to view" display="'Paternal Grandparents'!A1"/>
  </hyperlinks>
  <printOptions horizontalCentered="1"/>
  <pageMargins left="0.45" right="0.45" top="0.5" bottom="0.5" header="0.3" footer="0.3"/>
  <pageSetup scale="59" fitToHeight="0" orientation="portrait" horizontalDpi="4800" r:id="rId1"/>
  <drawing r:id="rId2"/>
  <picture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I39"/>
  <sheetViews>
    <sheetView showGridLines="0" zoomScale="80" zoomScaleNormal="80" zoomScalePageLayoutView="90" workbookViewId="0">
      <selection activeCell="B27" sqref="B27:H27"/>
    </sheetView>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s>
  <sheetData>
    <row r="1" spans="1:9" ht="62.25" customHeight="1">
      <c r="A1" s="26"/>
      <c r="B1" s="40" t="str">
        <f>TreeName</f>
        <v>McAven - Derham</v>
      </c>
      <c r="C1" s="29"/>
      <c r="D1" s="29"/>
      <c r="E1" s="26"/>
      <c r="F1" s="26"/>
      <c r="G1" s="26"/>
      <c r="H1" s="26"/>
      <c r="I1" s="26"/>
    </row>
    <row r="2" spans="1:9" ht="57" customHeight="1">
      <c r="A2" s="26"/>
      <c r="B2" s="30" t="s">
        <v>5</v>
      </c>
      <c r="C2" s="31"/>
      <c r="D2" s="31"/>
      <c r="E2" s="41"/>
      <c r="F2" s="41"/>
      <c r="G2" s="41"/>
      <c r="H2" s="41"/>
      <c r="I2" s="42"/>
    </row>
    <row r="3" spans="1:9" ht="14.25" customHeight="1">
      <c r="A3" s="26"/>
      <c r="B3" s="26"/>
      <c r="C3" s="26"/>
      <c r="D3" s="26"/>
      <c r="E3" s="26"/>
      <c r="F3" s="26"/>
      <c r="G3" s="26"/>
      <c r="H3" s="26"/>
      <c r="I3" s="26"/>
    </row>
    <row r="4" spans="1:9" ht="2.1" customHeight="1">
      <c r="A4" s="26"/>
      <c r="B4" s="26"/>
      <c r="C4" s="26"/>
      <c r="D4" s="26"/>
      <c r="E4" s="26"/>
      <c r="F4" s="26"/>
      <c r="G4" s="26"/>
      <c r="H4" s="26"/>
      <c r="I4" s="26"/>
    </row>
    <row r="5" spans="1:9" ht="20.25" customHeight="1">
      <c r="A5" s="26"/>
      <c r="B5" s="35" t="s">
        <v>6</v>
      </c>
      <c r="C5" s="26"/>
      <c r="D5" s="26"/>
      <c r="E5" s="26"/>
      <c r="F5" s="35" t="s">
        <v>7</v>
      </c>
      <c r="G5" s="26"/>
      <c r="H5" s="26"/>
      <c r="I5" s="26"/>
    </row>
    <row r="6" spans="1:9" ht="15.75" customHeight="1">
      <c r="A6" s="26"/>
      <c r="B6" s="26"/>
      <c r="C6" s="26"/>
      <c r="D6" s="26"/>
      <c r="E6" s="26"/>
      <c r="F6" s="26"/>
      <c r="G6" s="26"/>
      <c r="H6" s="26"/>
      <c r="I6" s="26"/>
    </row>
    <row r="7" spans="1:9" ht="15.75" customHeight="1">
      <c r="A7" s="26"/>
      <c r="B7" s="26"/>
      <c r="C7" s="26"/>
      <c r="D7" s="26"/>
      <c r="E7" s="26"/>
      <c r="F7" s="26"/>
      <c r="G7" s="26"/>
      <c r="H7" s="26"/>
      <c r="I7" s="26"/>
    </row>
    <row r="8" spans="1:9" ht="24.95" customHeight="1">
      <c r="A8" s="26"/>
      <c r="B8" s="26"/>
      <c r="C8" s="26"/>
      <c r="D8" s="26"/>
      <c r="E8" s="26"/>
      <c r="F8" s="26"/>
      <c r="G8" s="26"/>
      <c r="H8" s="26"/>
      <c r="I8" s="26"/>
    </row>
    <row r="9" spans="1:9" ht="29.1" customHeight="1">
      <c r="A9" s="26"/>
      <c r="B9" s="26"/>
      <c r="C9" s="26"/>
      <c r="D9" s="26"/>
      <c r="E9" s="26"/>
      <c r="F9" s="26"/>
      <c r="G9" s="26"/>
      <c r="H9" s="26"/>
      <c r="I9" s="26"/>
    </row>
    <row r="10" spans="1:9" ht="42" customHeight="1">
      <c r="B10" s="149" t="str">
        <f>"Father: "&amp;PGGrandfather2</f>
        <v>Father: Joseph LONGSTAFF</v>
      </c>
      <c r="C10" s="150"/>
      <c r="D10" s="151"/>
      <c r="F10" s="149" t="str">
        <f>"Mother: "&amp;PGGrandmother2</f>
        <v>Mother: Mary BAILES</v>
      </c>
      <c r="G10" s="150"/>
      <c r="H10" s="151"/>
    </row>
    <row r="11" spans="1:9" ht="20.25" customHeight="1">
      <c r="B11" s="17"/>
      <c r="C11" s="116" t="s">
        <v>58</v>
      </c>
      <c r="D11" s="117"/>
      <c r="F11" s="17"/>
      <c r="G11" s="122" t="s">
        <v>58</v>
      </c>
      <c r="H11" s="123"/>
    </row>
    <row r="12" spans="1:9" ht="20.25" customHeight="1">
      <c r="B12" s="17"/>
      <c r="C12" s="118" t="s">
        <v>57</v>
      </c>
      <c r="D12" s="119"/>
      <c r="F12" s="21"/>
      <c r="G12" s="118" t="s">
        <v>59</v>
      </c>
      <c r="H12" s="119"/>
    </row>
    <row r="13" spans="1:9" ht="20.25" customHeight="1">
      <c r="B13" s="17"/>
      <c r="C13" s="124" t="s">
        <v>48</v>
      </c>
      <c r="D13" s="125"/>
      <c r="F13" s="21"/>
      <c r="G13" s="124" t="s">
        <v>48</v>
      </c>
      <c r="H13" s="125"/>
    </row>
    <row r="14" spans="1:9" ht="18" customHeight="1">
      <c r="B14" s="17"/>
      <c r="C14" s="116" t="s">
        <v>3</v>
      </c>
      <c r="D14" s="117"/>
      <c r="F14" s="21"/>
      <c r="G14" s="22" t="s">
        <v>3</v>
      </c>
      <c r="H14" s="23"/>
    </row>
    <row r="15" spans="1:9" ht="20.25" customHeight="1">
      <c r="B15" s="17"/>
      <c r="C15" s="120" t="s">
        <v>189</v>
      </c>
      <c r="D15" s="121"/>
      <c r="F15" s="17"/>
      <c r="G15" s="118" t="s">
        <v>188</v>
      </c>
      <c r="H15" s="119"/>
    </row>
    <row r="16" spans="1:9" ht="20.25" customHeight="1">
      <c r="B16" s="17"/>
      <c r="C16" s="129" t="s">
        <v>60</v>
      </c>
      <c r="D16" s="130"/>
      <c r="F16" s="17"/>
      <c r="G16" s="129" t="s">
        <v>148</v>
      </c>
      <c r="H16" s="130"/>
    </row>
    <row r="17" spans="1:9" ht="5.25" customHeight="1">
      <c r="B17" s="18"/>
      <c r="C17" s="19"/>
      <c r="D17" s="20"/>
      <c r="F17" s="18"/>
      <c r="G17" s="19"/>
      <c r="H17" s="24"/>
    </row>
    <row r="18" spans="1:9" ht="12" customHeight="1">
      <c r="A18" s="26"/>
      <c r="B18" s="26"/>
      <c r="C18" s="26"/>
      <c r="D18" s="26"/>
      <c r="E18" s="26"/>
      <c r="F18" s="26"/>
      <c r="G18" s="26"/>
      <c r="H18" s="26"/>
      <c r="I18" s="26"/>
    </row>
    <row r="19" spans="1:9" ht="9" customHeight="1">
      <c r="B19" s="16"/>
      <c r="C19" s="16"/>
      <c r="D19" s="16"/>
      <c r="E19" s="16"/>
      <c r="F19" s="16"/>
      <c r="G19" s="16"/>
      <c r="H19" s="16"/>
    </row>
    <row r="20" spans="1:9" ht="27" customHeight="1">
      <c r="B20" s="13" t="s">
        <v>4</v>
      </c>
      <c r="C20" s="14"/>
      <c r="D20" s="14"/>
      <c r="E20" s="14"/>
      <c r="F20" s="14"/>
      <c r="G20" s="14"/>
      <c r="H20" s="15"/>
    </row>
    <row r="21" spans="1:9" ht="33.950000000000003" customHeight="1">
      <c r="B21" s="126" t="s">
        <v>118</v>
      </c>
      <c r="C21" s="127"/>
      <c r="D21" s="127"/>
      <c r="E21" s="127"/>
      <c r="F21" s="127"/>
      <c r="G21" s="127"/>
      <c r="H21" s="128"/>
    </row>
    <row r="22" spans="1:9" ht="18.75" customHeight="1">
      <c r="B22" s="126" t="s">
        <v>119</v>
      </c>
      <c r="C22" s="127"/>
      <c r="D22" s="127"/>
      <c r="E22" s="127"/>
      <c r="F22" s="127"/>
      <c r="G22" s="127"/>
      <c r="H22" s="128"/>
    </row>
    <row r="23" spans="1:9" ht="18.75" customHeight="1">
      <c r="B23" s="126" t="s">
        <v>122</v>
      </c>
      <c r="C23" s="127"/>
      <c r="D23" s="127"/>
      <c r="E23" s="127"/>
      <c r="F23" s="127"/>
      <c r="G23" s="127"/>
      <c r="H23" s="128"/>
    </row>
    <row r="24" spans="1:9" ht="18.75" customHeight="1">
      <c r="B24" s="126" t="s">
        <v>120</v>
      </c>
      <c r="C24" s="127"/>
      <c r="D24" s="127"/>
      <c r="E24" s="127"/>
      <c r="F24" s="127"/>
      <c r="G24" s="127"/>
      <c r="H24" s="128"/>
    </row>
    <row r="25" spans="1:9" ht="18.75" customHeight="1">
      <c r="B25" s="126" t="s">
        <v>121</v>
      </c>
      <c r="C25" s="127"/>
      <c r="D25" s="127"/>
      <c r="E25" s="127"/>
      <c r="F25" s="127"/>
      <c r="G25" s="127"/>
      <c r="H25" s="128"/>
    </row>
    <row r="26" spans="1:9" ht="18.75" customHeight="1">
      <c r="B26" s="140" t="s">
        <v>233</v>
      </c>
      <c r="C26" s="141"/>
      <c r="D26" s="141"/>
      <c r="E26" s="141"/>
      <c r="F26" s="141"/>
      <c r="G26" s="141"/>
      <c r="H26" s="142"/>
    </row>
    <row r="27" spans="1:9" ht="9.9499999999999993" customHeight="1">
      <c r="B27" s="143"/>
      <c r="C27" s="144"/>
      <c r="D27" s="144"/>
      <c r="E27" s="144"/>
      <c r="F27" s="144"/>
      <c r="G27" s="144"/>
      <c r="H27" s="145"/>
    </row>
    <row r="28" spans="1:9" ht="13.5" customHeight="1"/>
    <row r="29" spans="1:9" ht="27" customHeight="1">
      <c r="B29" s="45" t="s">
        <v>8</v>
      </c>
      <c r="C29" s="45" t="s">
        <v>9</v>
      </c>
      <c r="D29" s="46" t="s">
        <v>10</v>
      </c>
      <c r="E29" s="47" t="s">
        <v>166</v>
      </c>
      <c r="F29" s="47" t="s">
        <v>11</v>
      </c>
      <c r="G29" s="47" t="s">
        <v>3</v>
      </c>
      <c r="H29" s="47" t="s">
        <v>12</v>
      </c>
    </row>
    <row r="30" spans="1:9" ht="79.5" customHeight="1">
      <c r="B30" s="5"/>
      <c r="C30" s="53" t="str">
        <f>PGrandmother</f>
        <v>Hannah LONGSTAFF</v>
      </c>
      <c r="D30" s="49" t="s">
        <v>1</v>
      </c>
      <c r="E30" s="49" t="str">
        <f>IF(PGMotherBirth&lt;&gt;0,PGMotherBirth,"")</f>
        <v>2 June 1857</v>
      </c>
      <c r="F30" s="51" t="str">
        <f t="shared" ref="F30:H39" si="0">IF(PGMotherBirthLoc&lt;&gt;0,PGMotherBirthLoc,"")</f>
        <v>Great Ayton, Yorkshire, England</v>
      </c>
      <c r="G30" s="54" t="str">
        <f>IF(PGMotherDeath&lt;&gt;0,PGMotherDeath,"")</f>
        <v/>
      </c>
      <c r="H30" s="55" t="str">
        <f>IF(PGMotherDeathLoc&lt;&gt;0,PGMotherDeathLoc,"")</f>
        <v/>
      </c>
    </row>
    <row r="31" spans="1:9" ht="79.5" customHeight="1">
      <c r="B31" s="5"/>
      <c r="C31" s="53" t="s">
        <v>125</v>
      </c>
      <c r="D31" s="71" t="s">
        <v>1</v>
      </c>
      <c r="E31" s="85" t="s">
        <v>167</v>
      </c>
      <c r="F31" s="51" t="str">
        <f t="shared" si="0"/>
        <v>Great Ayton, Yorkshire, England</v>
      </c>
      <c r="G31" s="54"/>
      <c r="H31" s="55"/>
    </row>
    <row r="32" spans="1:9" ht="79.5" customHeight="1">
      <c r="B32" s="5"/>
      <c r="C32" s="53" t="s">
        <v>126</v>
      </c>
      <c r="D32" s="71" t="s">
        <v>1</v>
      </c>
      <c r="E32" s="85" t="s">
        <v>168</v>
      </c>
      <c r="F32" s="51" t="str">
        <f t="shared" si="0"/>
        <v>Great Ayton, Yorkshire, England</v>
      </c>
      <c r="G32" s="54"/>
      <c r="H32" s="55"/>
    </row>
    <row r="33" spans="2:8" ht="79.5" customHeight="1">
      <c r="B33" s="5"/>
      <c r="C33" s="53" t="s">
        <v>127</v>
      </c>
      <c r="D33" s="71" t="s">
        <v>0</v>
      </c>
      <c r="E33" s="85" t="s">
        <v>173</v>
      </c>
      <c r="F33" s="51" t="str">
        <f t="shared" si="0"/>
        <v>Great Ayton, Yorkshire, England</v>
      </c>
      <c r="G33" s="54"/>
      <c r="H33" s="55"/>
    </row>
    <row r="34" spans="2:8" ht="79.5" customHeight="1">
      <c r="B34" s="5"/>
      <c r="C34" s="53" t="s">
        <v>175</v>
      </c>
      <c r="D34" s="85" t="s">
        <v>1</v>
      </c>
      <c r="E34" s="85" t="s">
        <v>170</v>
      </c>
      <c r="F34" s="51" t="str">
        <f>IF(PGMotherBirthLoc&lt;&gt;0,PGMotherBirthLoc,"")</f>
        <v>Great Ayton, Yorkshire, England</v>
      </c>
      <c r="G34" s="54"/>
      <c r="H34" s="55"/>
    </row>
    <row r="35" spans="2:8" ht="79.5" customHeight="1">
      <c r="B35" s="5"/>
      <c r="C35" s="53" t="s">
        <v>128</v>
      </c>
      <c r="D35" s="71" t="s">
        <v>0</v>
      </c>
      <c r="E35" s="85" t="s">
        <v>169</v>
      </c>
      <c r="F35" s="51" t="str">
        <f>IF(PGMotherBirthLoc&lt;&gt;0,PGMotherBirthLoc,"")</f>
        <v>Great Ayton, Yorkshire, England</v>
      </c>
      <c r="G35" s="76" t="s">
        <v>147</v>
      </c>
      <c r="H35" s="51" t="str">
        <f t="shared" si="0"/>
        <v>Great Ayton, Yorkshire, England</v>
      </c>
    </row>
    <row r="36" spans="2:8" ht="79.5" customHeight="1">
      <c r="B36" s="5"/>
      <c r="C36" s="12" t="s">
        <v>55</v>
      </c>
      <c r="D36" s="71" t="s">
        <v>0</v>
      </c>
      <c r="E36" s="89" t="s">
        <v>174</v>
      </c>
      <c r="F36" s="51" t="str">
        <f t="shared" si="0"/>
        <v>Great Ayton, Yorkshire, England</v>
      </c>
      <c r="G36" s="76"/>
      <c r="H36" s="51"/>
    </row>
    <row r="37" spans="2:8" ht="79.5" customHeight="1">
      <c r="B37" s="5"/>
      <c r="C37" s="87" t="s">
        <v>171</v>
      </c>
      <c r="D37" s="88" t="s">
        <v>1</v>
      </c>
      <c r="E37" s="88" t="s">
        <v>172</v>
      </c>
      <c r="F37" s="51" t="str">
        <f t="shared" si="0"/>
        <v>Great Ayton, Yorkshire, England</v>
      </c>
      <c r="G37" s="76"/>
      <c r="H37" s="51"/>
    </row>
    <row r="38" spans="2:8" ht="79.5" customHeight="1">
      <c r="C38" s="87" t="s">
        <v>176</v>
      </c>
      <c r="D38" s="88" t="s">
        <v>0</v>
      </c>
      <c r="E38" s="88" t="s">
        <v>177</v>
      </c>
      <c r="F38" s="51" t="str">
        <f t="shared" si="0"/>
        <v>Great Ayton, Yorkshire, England</v>
      </c>
      <c r="G38" s="86"/>
      <c r="H38" s="86"/>
    </row>
    <row r="39" spans="2:8" ht="79.5" customHeight="1">
      <c r="B39" s="5"/>
      <c r="C39" s="87" t="s">
        <v>178</v>
      </c>
      <c r="D39" s="88" t="s">
        <v>0</v>
      </c>
      <c r="E39" s="88" t="s">
        <v>179</v>
      </c>
      <c r="F39" s="51" t="str">
        <f t="shared" si="0"/>
        <v>Great Ayton, Yorkshire, England</v>
      </c>
      <c r="G39" s="50"/>
      <c r="H39" s="55"/>
    </row>
  </sheetData>
  <mergeCells count="20">
    <mergeCell ref="B27:H27"/>
    <mergeCell ref="B21:H21"/>
    <mergeCell ref="B22:H22"/>
    <mergeCell ref="B23:H23"/>
    <mergeCell ref="B24:H24"/>
    <mergeCell ref="B25:H25"/>
    <mergeCell ref="B26:H26"/>
    <mergeCell ref="C16:D16"/>
    <mergeCell ref="G16:H16"/>
    <mergeCell ref="B10:D10"/>
    <mergeCell ref="F10:H10"/>
    <mergeCell ref="C11:D11"/>
    <mergeCell ref="G11:H11"/>
    <mergeCell ref="C12:D12"/>
    <mergeCell ref="G12:H12"/>
    <mergeCell ref="C13:D13"/>
    <mergeCell ref="G13:H13"/>
    <mergeCell ref="C14:D14"/>
    <mergeCell ref="C15:D15"/>
    <mergeCell ref="G15:H15"/>
  </mergeCells>
  <hyperlinks>
    <hyperlink ref="C30" location="'Paternal Grandparents'!A1" tooltip="Click to view" display="'Paternal Grandparents'!A1"/>
  </hyperlinks>
  <printOptions horizontalCentered="1"/>
  <pageMargins left="0.45" right="0.45" top="0.5" bottom="0.5" header="0.3" footer="0.3"/>
  <pageSetup scale="59" fitToHeight="0" orientation="portrait" horizontalDpi="4800" r:id="rId1"/>
  <drawing r:id="rId2"/>
  <picture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I34"/>
  <sheetViews>
    <sheetView showGridLines="0" zoomScale="80" zoomScaleNormal="80" zoomScalePageLayoutView="90" workbookViewId="0"/>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s>
  <sheetData>
    <row r="1" spans="1:9" ht="62.25" customHeight="1">
      <c r="A1" s="26"/>
      <c r="B1" s="40" t="str">
        <f>TreeName</f>
        <v>McAven - Derham</v>
      </c>
      <c r="C1" s="29"/>
      <c r="D1" s="29"/>
      <c r="E1" s="26"/>
      <c r="F1" s="26"/>
      <c r="G1" s="26"/>
      <c r="H1" s="26"/>
      <c r="I1" s="26"/>
    </row>
    <row r="2" spans="1:9" ht="57" customHeight="1">
      <c r="A2" s="26"/>
      <c r="B2" s="30" t="s">
        <v>5</v>
      </c>
      <c r="C2" s="31"/>
      <c r="D2" s="31"/>
      <c r="E2" s="41"/>
      <c r="F2" s="41"/>
      <c r="G2" s="41"/>
      <c r="H2" s="41"/>
      <c r="I2" s="42"/>
    </row>
    <row r="3" spans="1:9" ht="14.25" customHeight="1">
      <c r="A3" s="26"/>
      <c r="B3" s="26"/>
      <c r="C3" s="26"/>
      <c r="D3" s="26"/>
      <c r="E3" s="26"/>
      <c r="F3" s="26"/>
      <c r="G3" s="26"/>
      <c r="H3" s="26"/>
      <c r="I3" s="26"/>
    </row>
    <row r="4" spans="1:9" ht="15" customHeight="1">
      <c r="A4" s="26"/>
      <c r="B4" s="26"/>
      <c r="C4" s="26"/>
      <c r="D4" s="26"/>
      <c r="E4" s="26"/>
      <c r="F4" s="26"/>
      <c r="G4" s="26"/>
      <c r="H4" s="26"/>
      <c r="I4" s="26"/>
    </row>
    <row r="5" spans="1:9" ht="20.25" customHeight="1">
      <c r="A5" s="26"/>
      <c r="B5" s="35" t="s">
        <v>6</v>
      </c>
      <c r="C5" s="26"/>
      <c r="D5" s="26"/>
      <c r="E5" s="26"/>
      <c r="F5" s="35" t="s">
        <v>7</v>
      </c>
      <c r="G5" s="26"/>
      <c r="H5" s="26"/>
      <c r="I5" s="26"/>
    </row>
    <row r="6" spans="1:9" ht="15.75" customHeight="1">
      <c r="A6" s="26"/>
      <c r="B6" s="26"/>
      <c r="C6" s="26"/>
      <c r="D6" s="26"/>
      <c r="E6" s="26"/>
      <c r="F6" s="26"/>
      <c r="G6" s="26"/>
      <c r="H6" s="26"/>
      <c r="I6" s="26"/>
    </row>
    <row r="7" spans="1:9" ht="15.75" customHeight="1">
      <c r="A7" s="26"/>
      <c r="B7" s="26"/>
      <c r="C7" s="26"/>
      <c r="D7" s="26"/>
      <c r="E7" s="26"/>
      <c r="F7" s="26"/>
      <c r="G7" s="26"/>
      <c r="H7" s="26"/>
      <c r="I7" s="26"/>
    </row>
    <row r="8" spans="1:9" ht="27" customHeight="1">
      <c r="A8" s="26"/>
      <c r="B8" s="26"/>
      <c r="C8" s="26"/>
      <c r="D8" s="26"/>
      <c r="E8" s="26"/>
      <c r="F8" s="26"/>
      <c r="G8" s="26"/>
      <c r="H8" s="26"/>
      <c r="I8" s="26"/>
    </row>
    <row r="9" spans="1:9" ht="15" customHeight="1">
      <c r="A9" s="26"/>
      <c r="B9" s="26"/>
      <c r="C9" s="26"/>
      <c r="D9" s="26"/>
      <c r="E9" s="26"/>
      <c r="F9" s="26"/>
      <c r="G9" s="26"/>
      <c r="H9" s="26"/>
      <c r="I9" s="26"/>
    </row>
    <row r="10" spans="1:9" ht="42" customHeight="1">
      <c r="B10" s="149" t="str">
        <f>"Father: "&amp;MGGrandfather1</f>
        <v>Father: Thomas Hibberd DERHAM</v>
      </c>
      <c r="C10" s="150"/>
      <c r="D10" s="151"/>
      <c r="F10" s="149" t="str">
        <f>"Mother: "&amp;MGGrandmother1</f>
        <v>Mother: Harriet Emma MARSHALL</v>
      </c>
      <c r="G10" s="150"/>
      <c r="H10" s="151"/>
    </row>
    <row r="11" spans="1:9" ht="20.25" customHeight="1">
      <c r="B11" s="17"/>
      <c r="C11" s="116" t="s">
        <v>73</v>
      </c>
      <c r="D11" s="117"/>
      <c r="F11" s="17"/>
      <c r="G11" s="122" t="s">
        <v>78</v>
      </c>
      <c r="H11" s="123"/>
    </row>
    <row r="12" spans="1:9" ht="20.25" customHeight="1">
      <c r="B12" s="17"/>
      <c r="C12" s="118" t="s">
        <v>74</v>
      </c>
      <c r="D12" s="119"/>
      <c r="F12" s="21"/>
      <c r="G12" s="118" t="s">
        <v>77</v>
      </c>
      <c r="H12" s="119"/>
    </row>
    <row r="13" spans="1:9" ht="20.25" customHeight="1">
      <c r="B13" s="17"/>
      <c r="C13" s="124" t="s">
        <v>75</v>
      </c>
      <c r="D13" s="125"/>
      <c r="F13" s="21"/>
      <c r="G13" s="124" t="s">
        <v>79</v>
      </c>
      <c r="H13" s="125"/>
    </row>
    <row r="14" spans="1:9" ht="18" customHeight="1">
      <c r="B14" s="17"/>
      <c r="C14" s="116" t="s">
        <v>3</v>
      </c>
      <c r="D14" s="117"/>
      <c r="F14" s="21"/>
      <c r="G14" s="22" t="s">
        <v>3</v>
      </c>
      <c r="H14" s="23"/>
    </row>
    <row r="15" spans="1:9" ht="20.25" customHeight="1">
      <c r="B15" s="17"/>
      <c r="C15" s="120" t="s">
        <v>76</v>
      </c>
      <c r="D15" s="121"/>
      <c r="F15" s="17"/>
      <c r="G15" s="118" t="s">
        <v>80</v>
      </c>
      <c r="H15" s="119"/>
    </row>
    <row r="16" spans="1:9" ht="20.25" customHeight="1">
      <c r="B16" s="17"/>
      <c r="C16" s="129" t="s">
        <v>22</v>
      </c>
      <c r="D16" s="130"/>
      <c r="F16" s="17"/>
      <c r="G16" s="129" t="s">
        <v>22</v>
      </c>
      <c r="H16" s="130"/>
    </row>
    <row r="17" spans="1:9" ht="5.25" customHeight="1">
      <c r="B17" s="18"/>
      <c r="C17" s="19"/>
      <c r="D17" s="20"/>
      <c r="F17" s="18"/>
      <c r="G17" s="19"/>
      <c r="H17" s="24"/>
    </row>
    <row r="18" spans="1:9" ht="12" customHeight="1">
      <c r="A18" s="26"/>
      <c r="B18" s="26"/>
      <c r="C18" s="26"/>
      <c r="D18" s="26"/>
      <c r="E18" s="26"/>
      <c r="F18" s="26"/>
      <c r="G18" s="26"/>
      <c r="H18" s="26"/>
      <c r="I18" s="26"/>
    </row>
    <row r="19" spans="1:9" ht="9" customHeight="1">
      <c r="B19" s="16"/>
      <c r="C19" s="16"/>
      <c r="D19" s="16"/>
      <c r="E19" s="16"/>
      <c r="F19" s="16"/>
      <c r="G19" s="16"/>
      <c r="H19" s="16"/>
    </row>
    <row r="20" spans="1:9" ht="27" customHeight="1">
      <c r="B20" s="13" t="s">
        <v>4</v>
      </c>
      <c r="C20" s="14"/>
      <c r="D20" s="14"/>
      <c r="E20" s="14"/>
      <c r="F20" s="14"/>
      <c r="G20" s="14"/>
      <c r="H20" s="15"/>
    </row>
    <row r="21" spans="1:9" ht="18.75" customHeight="1">
      <c r="B21" s="126" t="s">
        <v>230</v>
      </c>
      <c r="C21" s="127"/>
      <c r="D21" s="127"/>
      <c r="E21" s="127"/>
      <c r="F21" s="127"/>
      <c r="G21" s="127"/>
      <c r="H21" s="128"/>
    </row>
    <row r="22" spans="1:9" ht="18.75" customHeight="1">
      <c r="B22" s="126" t="s">
        <v>111</v>
      </c>
      <c r="C22" s="127"/>
      <c r="D22" s="127"/>
      <c r="E22" s="127"/>
      <c r="F22" s="127"/>
      <c r="G22" s="127"/>
      <c r="H22" s="128"/>
    </row>
    <row r="23" spans="1:9" ht="18.75" customHeight="1">
      <c r="B23" s="126" t="s">
        <v>193</v>
      </c>
      <c r="C23" s="127"/>
      <c r="D23" s="127"/>
      <c r="E23" s="127"/>
      <c r="F23" s="127"/>
      <c r="G23" s="127"/>
      <c r="H23" s="128"/>
    </row>
    <row r="24" spans="1:9" ht="18.75" customHeight="1">
      <c r="B24" s="126"/>
      <c r="C24" s="127"/>
      <c r="D24" s="127"/>
      <c r="E24" s="127"/>
      <c r="F24" s="127"/>
      <c r="G24" s="127"/>
      <c r="H24" s="128"/>
    </row>
    <row r="25" spans="1:9" ht="18.75" customHeight="1">
      <c r="B25" s="126"/>
      <c r="C25" s="127"/>
      <c r="D25" s="127"/>
      <c r="E25" s="127"/>
      <c r="F25" s="127"/>
      <c r="G25" s="127"/>
      <c r="H25" s="128"/>
    </row>
    <row r="26" spans="1:9" ht="18.75" customHeight="1">
      <c r="B26" s="146"/>
      <c r="C26" s="147"/>
      <c r="D26" s="147"/>
      <c r="E26" s="147"/>
      <c r="F26" s="147"/>
      <c r="G26" s="147"/>
      <c r="H26" s="148"/>
    </row>
    <row r="27" spans="1:9" ht="5.25" customHeight="1">
      <c r="B27" s="143"/>
      <c r="C27" s="144"/>
      <c r="D27" s="144"/>
      <c r="E27" s="144"/>
      <c r="F27" s="144"/>
      <c r="G27" s="144"/>
      <c r="H27" s="145"/>
    </row>
    <row r="28" spans="1:9" ht="13.5" customHeight="1"/>
    <row r="29" spans="1:9" ht="27" customHeight="1">
      <c r="B29" s="45" t="s">
        <v>8</v>
      </c>
      <c r="C29" s="45" t="s">
        <v>9</v>
      </c>
      <c r="D29" s="46" t="s">
        <v>10</v>
      </c>
      <c r="E29" s="47" t="s">
        <v>2</v>
      </c>
      <c r="F29" s="47" t="s">
        <v>11</v>
      </c>
      <c r="G29" s="47" t="s">
        <v>3</v>
      </c>
      <c r="H29" s="47" t="s">
        <v>12</v>
      </c>
    </row>
    <row r="30" spans="1:9" ht="79.5" customHeight="1">
      <c r="B30" s="5"/>
      <c r="C30" s="53" t="str">
        <f>MGrandfather</f>
        <v>John Sibley DERHAM</v>
      </c>
      <c r="D30" s="49" t="s">
        <v>0</v>
      </c>
      <c r="E30" s="51" t="str">
        <f>IF(MGFatherBirth&lt;&gt;0,MGFatherBirth,"")</f>
        <v>1856/ 17 Nov 1861</v>
      </c>
      <c r="F30" s="51" t="str">
        <f>IF(MGFatherBirthLoc&lt;&gt;0,MGFatherBirthLoc,"")</f>
        <v>Isle of Wight, Hampshire</v>
      </c>
      <c r="G30" s="62" t="str">
        <f>IF(MGFatherDeath&lt;&gt;0,MGFatherDeath,"")</f>
        <v>28 Feb 1885/4 Mar 1885</v>
      </c>
      <c r="H30" s="63" t="str">
        <f>IF(MGFatherDeathLoc&lt;&gt;0,MGFatherDeathLoc,"")</f>
        <v>Littlehampton (East Preston) Sussex</v>
      </c>
    </row>
    <row r="31" spans="1:9" ht="79.5" customHeight="1">
      <c r="B31" s="5"/>
      <c r="C31" s="12" t="s">
        <v>229</v>
      </c>
      <c r="D31" s="59" t="s">
        <v>0</v>
      </c>
      <c r="E31" s="92" t="s">
        <v>184</v>
      </c>
      <c r="F31" s="67" t="s">
        <v>112</v>
      </c>
      <c r="G31" s="77" t="s">
        <v>150</v>
      </c>
      <c r="H31" s="80" t="s">
        <v>106</v>
      </c>
    </row>
    <row r="32" spans="1:9" ht="79.5" customHeight="1">
      <c r="B32" s="5"/>
      <c r="C32" s="12" t="s">
        <v>156</v>
      </c>
      <c r="D32" s="59" t="s">
        <v>0</v>
      </c>
      <c r="E32" s="69" t="s">
        <v>82</v>
      </c>
      <c r="F32" s="51" t="str">
        <f>IF(MGFatherBirthLoc&lt;&gt;0,MGFatherBirthLoc,"")</f>
        <v>Isle of Wight, Hampshire</v>
      </c>
      <c r="G32" s="77" t="s">
        <v>151</v>
      </c>
      <c r="H32" s="78" t="s">
        <v>152</v>
      </c>
    </row>
    <row r="33" spans="2:8" ht="78.75" customHeight="1">
      <c r="B33" s="48"/>
      <c r="C33" s="12" t="s">
        <v>81</v>
      </c>
      <c r="D33" s="59" t="s">
        <v>1</v>
      </c>
      <c r="E33" s="69" t="s">
        <v>83</v>
      </c>
      <c r="F33" s="51" t="str">
        <f>IF(MGFatherBirthLoc&lt;&gt;0,MGFatherBirthLoc,"")</f>
        <v>Isle of Wight, Hampshire</v>
      </c>
      <c r="G33" s="69"/>
      <c r="H33" s="70"/>
    </row>
    <row r="34" spans="2:8" ht="78.75" customHeight="1">
      <c r="B34" s="48"/>
      <c r="C34" s="12" t="s">
        <v>102</v>
      </c>
      <c r="D34" s="59" t="s">
        <v>0</v>
      </c>
      <c r="E34" s="69" t="s">
        <v>101</v>
      </c>
      <c r="F34" s="51" t="str">
        <f>IF(MGFatherBirthLoc&lt;&gt;0,MGFatherBirthLoc,"")</f>
        <v>Isle of Wight, Hampshire</v>
      </c>
      <c r="G34" s="69" t="s">
        <v>103</v>
      </c>
      <c r="H34" s="70" t="s">
        <v>104</v>
      </c>
    </row>
  </sheetData>
  <mergeCells count="20">
    <mergeCell ref="B27:H27"/>
    <mergeCell ref="B21:H21"/>
    <mergeCell ref="B22:H22"/>
    <mergeCell ref="B23:H23"/>
    <mergeCell ref="B24:H24"/>
    <mergeCell ref="B25:H25"/>
    <mergeCell ref="B26:H26"/>
    <mergeCell ref="C16:D16"/>
    <mergeCell ref="G16:H16"/>
    <mergeCell ref="B10:D10"/>
    <mergeCell ref="F10:H10"/>
    <mergeCell ref="C11:D11"/>
    <mergeCell ref="G11:H11"/>
    <mergeCell ref="C12:D12"/>
    <mergeCell ref="G12:H12"/>
    <mergeCell ref="C13:D13"/>
    <mergeCell ref="G13:H13"/>
    <mergeCell ref="C14:D14"/>
    <mergeCell ref="C15:D15"/>
    <mergeCell ref="G15:H15"/>
  </mergeCells>
  <hyperlinks>
    <hyperlink ref="C30" location="'Maternal Grandparents'!A1" tooltip="Click to view father" display="'Maternal Grandparents'!A1"/>
  </hyperlinks>
  <printOptions horizontalCentered="1"/>
  <pageMargins left="0.45" right="0.45" top="0.5" bottom="0.5" header="0.3" footer="0.3"/>
  <pageSetup scale="59" fitToHeight="0" orientation="portrait" horizontalDpi="4800" r:id="rId1"/>
  <drawing r:id="rId2"/>
  <picture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I34"/>
  <sheetViews>
    <sheetView showGridLines="0" zoomScale="70" zoomScaleNormal="70" zoomScalePageLayoutView="90" workbookViewId="0"/>
  </sheetViews>
  <sheetFormatPr defaultColWidth="8.875" defaultRowHeight="78.75" customHeight="1"/>
  <cols>
    <col min="1" max="1" width="9.125" customWidth="1"/>
    <col min="2" max="2" width="19.5" customWidth="1"/>
    <col min="3" max="4" width="19.625" customWidth="1"/>
    <col min="5" max="5" width="14.625" customWidth="1"/>
    <col min="6" max="6" width="19.5" customWidth="1"/>
    <col min="7" max="8" width="19.625" customWidth="1"/>
    <col min="9" max="9" width="9.125" customWidth="1"/>
    <col min="10" max="10" width="10.125" customWidth="1"/>
    <col min="11" max="11" width="9.625" customWidth="1"/>
  </cols>
  <sheetData>
    <row r="1" spans="1:9" ht="62.25" customHeight="1">
      <c r="A1" s="26"/>
      <c r="B1" s="40" t="str">
        <f>TreeName</f>
        <v>McAven - Derham</v>
      </c>
      <c r="C1" s="29"/>
      <c r="D1" s="29"/>
      <c r="E1" s="26"/>
      <c r="F1" s="26"/>
      <c r="G1" s="26"/>
      <c r="H1" s="26"/>
      <c r="I1" s="26"/>
    </row>
    <row r="2" spans="1:9" ht="57" customHeight="1">
      <c r="A2" s="26"/>
      <c r="B2" s="30" t="s">
        <v>5</v>
      </c>
      <c r="C2" s="31"/>
      <c r="D2" s="31"/>
      <c r="E2" s="41"/>
      <c r="F2" s="41"/>
      <c r="G2" s="41"/>
      <c r="H2" s="41"/>
      <c r="I2" s="42"/>
    </row>
    <row r="3" spans="1:9" ht="14.25" customHeight="1">
      <c r="A3" s="26"/>
      <c r="B3" s="26"/>
      <c r="C3" s="26"/>
      <c r="D3" s="26"/>
      <c r="E3" s="26"/>
      <c r="F3" s="26"/>
      <c r="G3" s="26"/>
      <c r="H3" s="26"/>
      <c r="I3" s="26"/>
    </row>
    <row r="4" spans="1:9" ht="15" customHeight="1">
      <c r="A4" s="26"/>
      <c r="B4" s="26"/>
      <c r="C4" s="26"/>
      <c r="D4" s="26"/>
      <c r="E4" s="26"/>
      <c r="F4" s="26"/>
      <c r="G4" s="26"/>
      <c r="H4" s="26"/>
      <c r="I4" s="26"/>
    </row>
    <row r="5" spans="1:9" ht="20.25" customHeight="1">
      <c r="A5" s="26"/>
      <c r="B5" s="35" t="s">
        <v>6</v>
      </c>
      <c r="C5" s="26"/>
      <c r="D5" s="26"/>
      <c r="E5" s="26"/>
      <c r="F5" s="35" t="s">
        <v>7</v>
      </c>
      <c r="G5" s="26"/>
      <c r="H5" s="26"/>
      <c r="I5" s="26"/>
    </row>
    <row r="6" spans="1:9" ht="15.75" customHeight="1">
      <c r="A6" s="26"/>
      <c r="B6" s="26"/>
      <c r="C6" s="26"/>
      <c r="D6" s="26"/>
      <c r="E6" s="26"/>
      <c r="F6" s="26"/>
      <c r="G6" s="26"/>
      <c r="H6" s="26"/>
      <c r="I6" s="26"/>
    </row>
    <row r="7" spans="1:9" ht="15.75" customHeight="1">
      <c r="A7" s="26"/>
      <c r="B7" s="26"/>
      <c r="C7" s="26"/>
      <c r="D7" s="26"/>
      <c r="E7" s="26"/>
      <c r="F7" s="26"/>
      <c r="G7" s="26"/>
      <c r="H7" s="26"/>
      <c r="I7" s="26"/>
    </row>
    <row r="8" spans="1:9" ht="15.75" customHeight="1">
      <c r="A8" s="26"/>
      <c r="B8" s="26"/>
      <c r="C8" s="26"/>
      <c r="D8" s="26"/>
      <c r="E8" s="26"/>
      <c r="F8" s="26"/>
      <c r="G8" s="26"/>
      <c r="H8" s="26"/>
      <c r="I8" s="26"/>
    </row>
    <row r="9" spans="1:9" ht="15" customHeight="1">
      <c r="A9" s="26"/>
      <c r="B9" s="26"/>
      <c r="C9" s="26"/>
      <c r="D9" s="26"/>
      <c r="E9" s="26"/>
      <c r="F9" s="26"/>
      <c r="G9" s="26"/>
      <c r="H9" s="26"/>
      <c r="I9" s="26"/>
    </row>
    <row r="10" spans="1:9" ht="42" customHeight="1">
      <c r="B10" s="149" t="str">
        <f>"Father: "&amp;MGGrandfather2</f>
        <v>Father: William Henry WEST</v>
      </c>
      <c r="C10" s="150"/>
      <c r="D10" s="151"/>
      <c r="F10" s="149" t="str">
        <f>"Mother: "&amp;MGGrandmother2</f>
        <v>Mother: Tabitha (Sarah) BENJAFIELD</v>
      </c>
      <c r="G10" s="150"/>
      <c r="H10" s="151"/>
    </row>
    <row r="11" spans="1:9" ht="20.25" customHeight="1">
      <c r="B11" s="17"/>
      <c r="C11" s="116" t="s">
        <v>58</v>
      </c>
      <c r="D11" s="117"/>
      <c r="F11" s="17"/>
      <c r="G11" s="122" t="s">
        <v>2</v>
      </c>
      <c r="H11" s="123"/>
    </row>
    <row r="12" spans="1:9" ht="20.25" customHeight="1">
      <c r="B12" s="17"/>
      <c r="C12" s="118" t="s">
        <v>145</v>
      </c>
      <c r="D12" s="119"/>
      <c r="F12" s="21"/>
      <c r="G12" s="118" t="s">
        <v>159</v>
      </c>
      <c r="H12" s="119"/>
    </row>
    <row r="13" spans="1:9" ht="20.25" customHeight="1">
      <c r="B13" s="17"/>
      <c r="C13" s="124" t="s">
        <v>105</v>
      </c>
      <c r="D13" s="125"/>
      <c r="F13" s="21"/>
      <c r="G13" s="124" t="s">
        <v>160</v>
      </c>
      <c r="H13" s="125"/>
    </row>
    <row r="14" spans="1:9" ht="18" customHeight="1">
      <c r="B14" s="17"/>
      <c r="C14" s="116" t="s">
        <v>3</v>
      </c>
      <c r="D14" s="117"/>
      <c r="F14" s="21"/>
      <c r="G14" s="22" t="s">
        <v>3</v>
      </c>
      <c r="H14" s="23"/>
    </row>
    <row r="15" spans="1:9" ht="20.25" customHeight="1">
      <c r="B15" s="17"/>
      <c r="C15" s="120" t="s">
        <v>191</v>
      </c>
      <c r="D15" s="121"/>
      <c r="F15" s="17"/>
      <c r="G15" s="118" t="s">
        <v>97</v>
      </c>
      <c r="H15" s="119"/>
    </row>
    <row r="16" spans="1:9" ht="20.25" customHeight="1">
      <c r="B16" s="17"/>
      <c r="C16" s="129" t="s">
        <v>106</v>
      </c>
      <c r="D16" s="130"/>
      <c r="F16" s="17"/>
      <c r="G16" s="129" t="s">
        <v>98</v>
      </c>
      <c r="H16" s="130"/>
    </row>
    <row r="17" spans="1:9" ht="5.25" customHeight="1">
      <c r="B17" s="18"/>
      <c r="C17" s="19"/>
      <c r="D17" s="20"/>
      <c r="F17" s="18"/>
      <c r="G17" s="19"/>
      <c r="H17" s="24"/>
    </row>
    <row r="18" spans="1:9" ht="12" customHeight="1">
      <c r="A18" s="26"/>
      <c r="B18" s="26"/>
      <c r="C18" s="26"/>
      <c r="D18" s="26"/>
      <c r="E18" s="26"/>
      <c r="F18" s="26"/>
      <c r="G18" s="26"/>
      <c r="H18" s="26"/>
      <c r="I18" s="26"/>
    </row>
    <row r="19" spans="1:9" ht="9" customHeight="1">
      <c r="B19" s="16"/>
      <c r="C19" s="16"/>
      <c r="D19" s="16"/>
      <c r="E19" s="16"/>
      <c r="F19" s="16"/>
      <c r="G19" s="16"/>
      <c r="H19" s="16"/>
    </row>
    <row r="20" spans="1:9" ht="27" customHeight="1">
      <c r="B20" s="13" t="s">
        <v>4</v>
      </c>
      <c r="C20" s="14"/>
      <c r="D20" s="14"/>
      <c r="E20" s="14"/>
      <c r="F20" s="14"/>
      <c r="G20" s="14"/>
      <c r="H20" s="15"/>
    </row>
    <row r="21" spans="1:9" ht="18.75" customHeight="1">
      <c r="B21" s="81" t="s">
        <v>158</v>
      </c>
    </row>
    <row r="22" spans="1:9" ht="18.75" customHeight="1">
      <c r="B22" s="126" t="s">
        <v>161</v>
      </c>
      <c r="C22" s="127"/>
      <c r="D22" s="127"/>
      <c r="E22" s="127"/>
      <c r="F22" s="127"/>
      <c r="G22" s="127"/>
      <c r="H22" s="128"/>
    </row>
    <row r="23" spans="1:9" ht="18.75" customHeight="1">
      <c r="B23" s="126" t="s">
        <v>65</v>
      </c>
      <c r="C23" s="127"/>
      <c r="D23" s="127"/>
      <c r="E23" s="127"/>
      <c r="F23" s="127"/>
      <c r="G23" s="127"/>
      <c r="H23" s="128"/>
    </row>
    <row r="24" spans="1:9" ht="18.75" customHeight="1">
      <c r="B24" s="126" t="s">
        <v>139</v>
      </c>
      <c r="C24" s="127"/>
      <c r="D24" s="127"/>
      <c r="E24" s="127"/>
      <c r="F24" s="127"/>
      <c r="G24" s="127"/>
      <c r="H24" s="128"/>
    </row>
    <row r="25" spans="1:9" ht="18.75" customHeight="1">
      <c r="B25" s="146"/>
      <c r="C25" s="147"/>
      <c r="D25" s="147"/>
      <c r="E25" s="147"/>
      <c r="F25" s="147"/>
      <c r="G25" s="147"/>
      <c r="H25" s="148"/>
    </row>
    <row r="26" spans="1:9" ht="5.25" customHeight="1">
      <c r="B26" s="143"/>
      <c r="C26" s="144"/>
      <c r="D26" s="144"/>
      <c r="E26" s="144"/>
      <c r="F26" s="144"/>
      <c r="G26" s="144"/>
      <c r="H26" s="145"/>
    </row>
    <row r="27" spans="1:9" ht="13.5" customHeight="1"/>
    <row r="28" spans="1:9" ht="27" customHeight="1">
      <c r="B28" s="45" t="s">
        <v>8</v>
      </c>
      <c r="C28" s="45" t="s">
        <v>9</v>
      </c>
      <c r="D28" s="46" t="s">
        <v>10</v>
      </c>
      <c r="E28" s="47" t="s">
        <v>2</v>
      </c>
      <c r="F28" s="47" t="s">
        <v>11</v>
      </c>
      <c r="G28" s="47" t="s">
        <v>3</v>
      </c>
      <c r="H28" s="47" t="s">
        <v>12</v>
      </c>
    </row>
    <row r="29" spans="1:9" ht="79.5" customHeight="1">
      <c r="B29" s="5"/>
      <c r="C29" s="53" t="str">
        <f>MGrandmother</f>
        <v>Augusta Jane WEST</v>
      </c>
      <c r="D29" s="49" t="s">
        <v>1</v>
      </c>
      <c r="E29" s="49" t="str">
        <f>IF(MGMotherBirth&lt;&gt;0,MGMotherBirth,"")</f>
        <v>18 June 1855</v>
      </c>
      <c r="F29" s="51" t="str">
        <f>IF(MGMotherBirthLoc&lt;&gt;0,MGMotherBirthLoc,"")</f>
        <v>Cowes, Isle of Wight, Hampshire, England</v>
      </c>
      <c r="G29" s="54" t="str">
        <f>IF(MGMotherDeath&lt;&gt;0,MGMotherDeath,"")</f>
        <v/>
      </c>
      <c r="H29" s="55" t="str">
        <f>IF(MGMotherDeathLoc&lt;&gt;0,MGMotherDeathLoc,"")</f>
        <v/>
      </c>
    </row>
    <row r="30" spans="1:9" ht="79.5" customHeight="1">
      <c r="B30" s="5"/>
      <c r="C30" s="12" t="s">
        <v>85</v>
      </c>
      <c r="D30" s="71" t="s">
        <v>0</v>
      </c>
      <c r="E30" s="69" t="s">
        <v>54</v>
      </c>
      <c r="F30" s="51" t="str">
        <f>IF(MGMotherBirthLoc&lt;&gt;0,MGMotherBirthLoc,"")</f>
        <v>Cowes, Isle of Wight, Hampshire, England</v>
      </c>
      <c r="G30" s="50"/>
      <c r="H30" s="55"/>
    </row>
    <row r="31" spans="1:9" ht="79.5" customHeight="1">
      <c r="B31" s="5"/>
      <c r="C31" s="12" t="s">
        <v>155</v>
      </c>
      <c r="D31" s="71" t="s">
        <v>1</v>
      </c>
      <c r="E31" s="69" t="s">
        <v>109</v>
      </c>
      <c r="F31" s="51" t="str">
        <f>IF(MGMotherBirthLoc&lt;&gt;0,MGMotherBirthLoc,"")</f>
        <v>Cowes, Isle of Wight, Hampshire, England</v>
      </c>
      <c r="G31" s="52"/>
      <c r="H31" s="55"/>
    </row>
    <row r="32" spans="1:9" ht="78.75" customHeight="1">
      <c r="B32" s="48"/>
      <c r="C32" s="12" t="s">
        <v>108</v>
      </c>
      <c r="D32" s="71" t="s">
        <v>0</v>
      </c>
      <c r="E32" s="69" t="s">
        <v>107</v>
      </c>
      <c r="F32" s="67" t="s">
        <v>63</v>
      </c>
      <c r="G32" s="50"/>
      <c r="H32" s="55"/>
    </row>
    <row r="33" spans="2:8" ht="78.75" customHeight="1">
      <c r="B33" s="48"/>
      <c r="C33" s="12"/>
      <c r="D33" s="49"/>
      <c r="E33" s="50"/>
      <c r="F33" s="51"/>
      <c r="G33" s="50"/>
      <c r="H33" s="55"/>
    </row>
    <row r="34" spans="2:8" ht="78.75" customHeight="1">
      <c r="B34" s="48"/>
      <c r="C34" s="12"/>
      <c r="D34" s="49"/>
      <c r="E34" s="50"/>
      <c r="F34" s="51"/>
      <c r="G34" s="50"/>
      <c r="H34" s="55"/>
    </row>
  </sheetData>
  <mergeCells count="18">
    <mergeCell ref="B26:H26"/>
    <mergeCell ref="B22:H22"/>
    <mergeCell ref="B23:H23"/>
    <mergeCell ref="B24:H24"/>
    <mergeCell ref="B25:H25"/>
    <mergeCell ref="C16:D16"/>
    <mergeCell ref="G16:H16"/>
    <mergeCell ref="B10:D10"/>
    <mergeCell ref="F10:H10"/>
    <mergeCell ref="C11:D11"/>
    <mergeCell ref="G11:H11"/>
    <mergeCell ref="C12:D12"/>
    <mergeCell ref="G12:H12"/>
    <mergeCell ref="C13:D13"/>
    <mergeCell ref="G13:H13"/>
    <mergeCell ref="C14:D14"/>
    <mergeCell ref="C15:D15"/>
    <mergeCell ref="G15:H15"/>
  </mergeCells>
  <hyperlinks>
    <hyperlink ref="C29" location="'Maternal Grandparents'!A1" tooltip="Click to view" display="'Maternal Grandparents'!A1"/>
  </hyperlinks>
  <printOptions horizontalCentered="1"/>
  <pageMargins left="0.45" right="0.45" top="0.5" bottom="0.5" header="0.3" footer="0.3"/>
  <pageSetup scale="59" fitToHeight="0" orientation="portrait" horizontalDpi="4800" r:id="rId1"/>
  <drawing r:id="rId2"/>
  <picture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emplateFile" ma:contentTypeID="0x0101006EDDDB5EE6D98C44930B742096920B300400F5B6D36B3EF94B4E9A635CDF2A18F5B8" ma:contentTypeVersion="72" ma:contentTypeDescription="Create a new document." ma:contentTypeScope="" ma:versionID="a23e56308344d904b51738559c3d67c9">
  <xsd:schema xmlns:xsd="http://www.w3.org/2001/XMLSchema" xmlns:xs="http://www.w3.org/2001/XMLSchema" xmlns:p="http://schemas.microsoft.com/office/2006/metadata/properties" xmlns:ns2="4873beb7-5857-4685-be1f-d57550cc96cc" targetNamespace="http://schemas.microsoft.com/office/2006/metadata/properties" ma:root="true" ma:fieldsID="cd0908cc4600e77bf5da051303e00c8d" ns2:_="">
    <xsd:import namespace="4873beb7-5857-4685-be1f-d57550cc96cc"/>
    <xsd:element name="properties">
      <xsd:complexType>
        <xsd:sequence>
          <xsd:element name="documentManagement">
            <xsd:complexType>
              <xsd:all>
                <xsd:element ref="ns2:AcquiredFrom" minOccurs="0"/>
                <xsd:element ref="ns2:UACurrentWords" minOccurs="0"/>
                <xsd:element ref="ns2:TPApplication" minOccurs="0"/>
                <xsd:element ref="ns2:ApprovalLog" minOccurs="0"/>
                <xsd:element ref="ns2:ApprovalStatus" minOccurs="0"/>
                <xsd:element ref="ns2:AssetStart" minOccurs="0"/>
                <xsd:element ref="ns2:AssetExpire" minOccurs="0"/>
                <xsd:element ref="ns2:AssetId" minOccurs="0"/>
                <xsd:element ref="ns2:IsSearchable" minOccurs="0"/>
                <xsd:element ref="ns2:AssetType" minOccurs="0"/>
                <xsd:element ref="ns2:APAuthor" minOccurs="0"/>
                <xsd:element ref="ns2:AverageRating" minOccurs="0"/>
                <xsd:element ref="ns2:BlockPublish" minOccurs="0"/>
                <xsd:element ref="ns2:BugNumber" minOccurs="0"/>
                <xsd:element ref="ns2:CampaignTagsTaxHTField0" minOccurs="0"/>
                <xsd:element ref="ns2:TPClientViewer" minOccurs="0"/>
                <xsd:element ref="ns2:ClipArtFilename" minOccurs="0"/>
                <xsd:element ref="ns2:TPCommandLine" minOccurs="0"/>
                <xsd:element ref="ns2:TPComponent" minOccurs="0"/>
                <xsd:element ref="ns2:ContentItem" minOccurs="0"/>
                <xsd:element ref="ns2:CrawlForDependencies" minOccurs="0"/>
                <xsd:element ref="ns2:CSXHash" minOccurs="0"/>
                <xsd:element ref="ns2:CSXSubmissionMarket" minOccurs="0"/>
                <xsd:element ref="ns2:CSXUpdate" minOccurs="0"/>
                <xsd:element ref="ns2:IntlLangReviewDate" minOccurs="0"/>
                <xsd:element ref="ns2:IsDeleted" minOccurs="0"/>
                <xsd:element ref="ns2:APDescription" minOccurs="0"/>
                <xsd:element ref="ns2:DirectSourceMarket" minOccurs="0"/>
                <xsd:element ref="ns2:Downloads" minOccurs="0"/>
                <xsd:element ref="ns2:DSATActionTaken" minOccurs="0"/>
                <xsd:element ref="ns2:APEditor" minOccurs="0"/>
                <xsd:element ref="ns2:EditorialStatus" minOccurs="0"/>
                <xsd:element ref="ns2:EditorialTags" minOccurs="0"/>
                <xsd:element ref="ns2:TPExecutable" minOccurs="0"/>
                <xsd:element ref="ns2:FeatureTagsTaxHTField0" minOccurs="0"/>
                <xsd:element ref="ns2:TPFriendlyName" minOccurs="0"/>
                <xsd:element ref="ns2:FriendlyTitle" minOccurs="0"/>
                <xsd:element ref="ns2:PrimaryImageGen" minOccurs="0"/>
                <xsd:element ref="ns2:HandoffToMSDN" minOccurs="0"/>
                <xsd:element ref="ns2:InProjectListLookup" minOccurs="0"/>
                <xsd:element ref="ns2:TPInstallLocation" minOccurs="0"/>
                <xsd:element ref="ns2:InternalTagsTaxHTField0" minOccurs="0"/>
                <xsd:element ref="ns2:IntlLangReview" minOccurs="0"/>
                <xsd:element ref="ns2:IntlLangReviewer" minOccurs="0"/>
                <xsd:element ref="ns2:MarketSpecific" minOccurs="0"/>
                <xsd:element ref="ns2:LastCompleteVersionLookup" minOccurs="0"/>
                <xsd:element ref="ns2:LastHandOff" minOccurs="0"/>
                <xsd:element ref="ns2:LastModifiedDateTime" minOccurs="0"/>
                <xsd:element ref="ns2:LastPreviewErrorLookup" minOccurs="0"/>
                <xsd:element ref="ns2:LastPreviewResultLookup" minOccurs="0"/>
                <xsd:element ref="ns2:LastPreviewAttemptDateLookup" minOccurs="0"/>
                <xsd:element ref="ns2:LastPreviewedByLookup" minOccurs="0"/>
                <xsd:element ref="ns2:LastPreviewTimeLookup" minOccurs="0"/>
                <xsd:element ref="ns2:LastPreviewVersionLookup" minOccurs="0"/>
                <xsd:element ref="ns2:LastPublishErrorLookup" minOccurs="0"/>
                <xsd:element ref="ns2:LastPublishResultLookup" minOccurs="0"/>
                <xsd:element ref="ns2:LastPublishAttemptDateLookup" minOccurs="0"/>
                <xsd:element ref="ns2:LastPublishedByLookup" minOccurs="0"/>
                <xsd:element ref="ns2:LastPublishTimeLookup" minOccurs="0"/>
                <xsd:element ref="ns2:LastPublishVersionLookup" minOccurs="0"/>
                <xsd:element ref="ns2:TPLaunchHelpLinkType" minOccurs="0"/>
                <xsd:element ref="ns2:LegacyData" minOccurs="0"/>
                <xsd:element ref="ns2:TPLaunchHelpLink" minOccurs="0"/>
                <xsd:element ref="ns2:LocComments" minOccurs="0"/>
                <xsd:element ref="ns2:LocLastLocAttemptVersionLookup" minOccurs="0"/>
                <xsd:element ref="ns2:LocLastLocAttemptVersionTypeLookup" minOccurs="0"/>
                <xsd:element ref="ns2:LocManualTestRequired" minOccurs="0"/>
                <xsd:element ref="ns2:LocMarketGroupTiers2" minOccurs="0"/>
                <xsd:element ref="ns2:LocNewPublishedVersionLookup" minOccurs="0"/>
                <xsd:element ref="ns2:LocOverallHandbackStatusLookup" minOccurs="0"/>
                <xsd:element ref="ns2:LocOverallLocStatusLookup" minOccurs="0"/>
                <xsd:element ref="ns2:LocOverallPreviewStatusLookup" minOccurs="0"/>
                <xsd:element ref="ns2:LocOverallPublishStatusLookup" minOccurs="0"/>
                <xsd:element ref="ns2:IntlLocPriority" minOccurs="0"/>
                <xsd:element ref="ns2:LocProcessedForHandoffsLookup" minOccurs="0"/>
                <xsd:element ref="ns2:LocProcessedForMarketsLookup" minOccurs="0"/>
                <xsd:element ref="ns2:LocPublishedDependentAssetsLookup" minOccurs="0"/>
                <xsd:element ref="ns2:LocPublishedLinkedAssetsLookup" minOccurs="0"/>
                <xsd:element ref="ns2:LocRecommendedHandoff" minOccurs="0"/>
                <xsd:element ref="ns2:LocalizationTagsTaxHTField0" minOccurs="0"/>
                <xsd:element ref="ns2:MachineTranslated" minOccurs="0"/>
                <xsd:element ref="ns2:Manager" minOccurs="0"/>
                <xsd:element ref="ns2:Markets" minOccurs="0"/>
                <xsd:element ref="ns2:Milestone" minOccurs="0"/>
                <xsd:element ref="ns2:TPNamespace" minOccurs="0"/>
                <xsd:element ref="ns2:NumericId" minOccurs="0"/>
                <xsd:element ref="ns2:NumOfRatingsLookup" minOccurs="0"/>
                <xsd:element ref="ns2:OOCacheId" minOccurs="0"/>
                <xsd:element ref="ns2:OpenTemplate" minOccurs="0"/>
                <xsd:element ref="ns2:OriginAsset" minOccurs="0"/>
                <xsd:element ref="ns2:OriginalRelease" minOccurs="0"/>
                <xsd:element ref="ns2:OriginalSourceMarket" minOccurs="0"/>
                <xsd:element ref="ns2:OutputCachingOn" minOccurs="0"/>
                <xsd:element ref="ns2:ParentAssetId" minOccurs="0"/>
                <xsd:element ref="ns2:PlannedPubDate" minOccurs="0"/>
                <xsd:element ref="ns2:PolicheckWords" minOccurs="0"/>
                <xsd:element ref="ns2:BusinessGroup" minOccurs="0"/>
                <xsd:element ref="ns2:UAProjectedTotalWords" minOccurs="0"/>
                <xsd:element ref="ns2:Provider" minOccurs="0"/>
                <xsd:element ref="ns2:Providers" minOccurs="0"/>
                <xsd:element ref="ns2:PublishStatusLookup" minOccurs="0"/>
                <xsd:element ref="ns2:PublishTargets" minOccurs="0"/>
                <xsd:element ref="ns2:RecommendationsModifier" minOccurs="0"/>
                <xsd:element ref="ns2:ArtSampleDocs" minOccurs="0"/>
                <xsd:element ref="ns2:ScenarioTagsTaxHTField0" minOccurs="0"/>
                <xsd:element ref="ns2:ShowIn" minOccurs="0"/>
                <xsd:element ref="ns2:SourceTitle" minOccurs="0"/>
                <xsd:element ref="ns2:CSXSubmissionDate" minOccurs="0"/>
                <xsd:element ref="ns2:SubmitterId" minOccurs="0"/>
                <xsd:element ref="ns2:TaxCatchAll" minOccurs="0"/>
                <xsd:element ref="ns2:TaxCatchAllLabel" minOccurs="0"/>
                <xsd:element ref="ns2:TemplateStatus" minOccurs="0"/>
                <xsd:element ref="ns2:TemplateTemplateType" minOccurs="0"/>
                <xsd:element ref="ns2:ThumbnailAssetId" minOccurs="0"/>
                <xsd:element ref="ns2:TimesCloned" minOccurs="0"/>
                <xsd:element ref="ns2:TrustLevel" minOccurs="0"/>
                <xsd:element ref="ns2:UALocComments" minOccurs="0"/>
                <xsd:element ref="ns2:UALocRecommendation" minOccurs="0"/>
                <xsd:element ref="ns2:UANotes" minOccurs="0"/>
                <xsd:element ref="ns2:TPAppVersion" minOccurs="0"/>
                <xsd:element ref="ns2:Vote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3beb7-5857-4685-be1f-d57550cc96cc" elementFormDefault="qualified">
    <xsd:import namespace="http://schemas.microsoft.com/office/2006/documentManagement/types"/>
    <xsd:import namespace="http://schemas.microsoft.com/office/infopath/2007/PartnerControls"/>
    <xsd:element name="AcquiredFrom" ma:index="1" nillable="true" ma:displayName="Acquired From" ma:default="Internal MS" ma:internalName="AcquiredFrom" ma:readOnly="false">
      <xsd:simpleType>
        <xsd:restriction base="dms:Choice">
          <xsd:enumeration value="Internal MS"/>
          <xsd:enumeration value="Community"/>
          <xsd:enumeration value="MVP"/>
          <xsd:enumeration value="Publisher"/>
          <xsd:enumeration value="Partner"/>
          <xsd:enumeration value="None"/>
        </xsd:restriction>
      </xsd:simpleType>
    </xsd:element>
    <xsd:element name="UACurrentWords" ma:index="2" nillable="true" ma:displayName="Actual Word Count" ma:default="" ma:internalName="UACurrentWords" ma:readOnly="false">
      <xsd:simpleType>
        <xsd:restriction base="dms:Unknown"/>
      </xsd:simpleType>
    </xsd:element>
    <xsd:element name="TPApplication" ma:index="3" nillable="true" ma:displayName="Application to Open Template With" ma:default="" ma:internalName="TPApplication">
      <xsd:simpleType>
        <xsd:restriction base="dms:Text"/>
      </xsd:simpleType>
    </xsd:element>
    <xsd:element name="ApprovalLog" ma:index="4" nillable="true" ma:displayName="Approval Log" ma:default="" ma:hidden="true" ma:internalName="ApprovalLog" ma:readOnly="false">
      <xsd:simpleType>
        <xsd:restriction base="dms:Note"/>
      </xsd:simpleType>
    </xsd:element>
    <xsd:element name="ApprovalStatus" ma:index="5" nillable="true" ma:displayName="Approval Status" ma:default="InProgress" ma:internalName="ApprovalStatus" ma:readOnly="false">
      <xsd:simpleType>
        <xsd:restriction base="dms:Choice">
          <xsd:enumeration value="InProgress"/>
          <xsd:enumeration value="Rejected"/>
          <xsd:enumeration value="Questionable"/>
          <xsd:enumeration value="ApprovedAutomatic"/>
          <xsd:enumeration value="ApprovedManual"/>
          <xsd:enumeration value="On Hold"/>
          <xsd:enumeration value="Needs Review"/>
          <xsd:enumeration value="A Violation"/>
          <xsd:enumeration value="Unpublished Violation"/>
        </xsd:restriction>
      </xsd:simpleType>
    </xsd:element>
    <xsd:element name="AssetStart" ma:index="6" nillable="true" ma:displayName="Asset Begin Date" ma:default="[Today]" ma:internalName="AssetStart" ma:readOnly="false">
      <xsd:simpleType>
        <xsd:restriction base="dms:DateTime"/>
      </xsd:simpleType>
    </xsd:element>
    <xsd:element name="AssetExpire" ma:index="7" nillable="true" ma:displayName="Asset End Date" ma:default="2029-01-01T08:00:00Z" ma:format="DateTime" ma:internalName="AssetExpire" ma:readOnly="false">
      <xsd:simpleType>
        <xsd:restriction base="dms:DateTime"/>
      </xsd:simpleType>
    </xsd:element>
    <xsd:element name="AssetId" ma:index="8" nillable="true" ma:displayName="Asset ID" ma:default="" ma:indexed="true" ma:internalName="AssetId" ma:readOnly="false">
      <xsd:simpleType>
        <xsd:restriction base="dms:Text">
          <xsd:maxLength value="255"/>
        </xsd:restriction>
      </xsd:simpleType>
    </xsd:element>
    <xsd:element name="IsSearchable" ma:index="9" nillable="true" ma:displayName="Asset Searchable?" ma:default="true" ma:internalName="IsSearchable" ma:readOnly="false">
      <xsd:simpleType>
        <xsd:restriction base="dms:Boolean"/>
      </xsd:simpleType>
    </xsd:element>
    <xsd:element name="AssetType" ma:index="10" nillable="true" ma:displayName="Asset Type" ma:default="" ma:internalName="AssetType" ma:readOnly="false">
      <xsd:simpleType>
        <xsd:restriction base="dms:Unknown"/>
      </xsd:simpleType>
    </xsd:element>
    <xsd:element name="APAuthor" ma:index="11" nillable="true" ma:displayName="Author" ma:default="" ma:list="UserInfo" ma:internalName="APAuth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verageRating" ma:index="12" nillable="true" ma:displayName="Average Rating" ma:internalName="AverageRating" ma:readOnly="false">
      <xsd:simpleType>
        <xsd:restriction base="dms:Text"/>
      </xsd:simpleType>
    </xsd:element>
    <xsd:element name="BlockPublish" ma:index="13" nillable="true" ma:displayName="Block from Publishing?" ma:default="" ma:internalName="BlockPublish" ma:readOnly="false">
      <xsd:simpleType>
        <xsd:restriction base="dms:Boolean"/>
      </xsd:simpleType>
    </xsd:element>
    <xsd:element name="BugNumber" ma:index="14" nillable="true" ma:displayName="Bug Number" ma:default="" ma:internalName="BugNumber" ma:readOnly="false">
      <xsd:simpleType>
        <xsd:restriction base="dms:Text"/>
      </xsd:simpleType>
    </xsd:element>
    <xsd:element name="CampaignTagsTaxHTField0" ma:index="16" nillable="true" ma:taxonomy="true" ma:internalName="CampaignTagsTaxHTField0" ma:taxonomyFieldName="CampaignTags" ma:displayName="Campaigns" ma:readOnly="false" ma:default="" ma:fieldId="{1df42cc3-2301-4f11-a52a-6ead923c29ed}" ma:taxonomyMulti="true" ma:sspId="8f79753a-75d3-41f5-8ca3-40b843941b4f" ma:termSetId="ca0e50d4-faa1-44ce-961e-bb1441c60e66" ma:anchorId="00000000-0000-0000-0000-000000000000" ma:open="false" ma:isKeyword="false">
      <xsd:complexType>
        <xsd:sequence>
          <xsd:element ref="pc:Terms" minOccurs="0" maxOccurs="1"/>
        </xsd:sequence>
      </xsd:complexType>
    </xsd:element>
    <xsd:element name="TPClientViewer" ma:index="17" nillable="true" ma:displayName="Client Viewer" ma:default="" ma:internalName="TPClientViewer">
      <xsd:simpleType>
        <xsd:restriction base="dms:Text"/>
      </xsd:simpleType>
    </xsd:element>
    <xsd:element name="ClipArtFilename" ma:index="18" nillable="true" ma:displayName="Clip Art Name" ma:default="" ma:internalName="ClipArtFilename" ma:readOnly="false">
      <xsd:simpleType>
        <xsd:restriction base="dms:Text"/>
      </xsd:simpleType>
    </xsd:element>
    <xsd:element name="TPCommandLine" ma:index="19" nillable="true" ma:displayName="Command Line" ma:default="" ma:internalName="TPCommandLine">
      <xsd:simpleType>
        <xsd:restriction base="dms:Text"/>
      </xsd:simpleType>
    </xsd:element>
    <xsd:element name="TPComponent" ma:index="20" nillable="true" ma:displayName="Component" ma:default="" ma:internalName="TPComponent">
      <xsd:simpleType>
        <xsd:restriction base="dms:Text"/>
      </xsd:simpleType>
    </xsd:element>
    <xsd:element name="ContentItem" ma:index="21" nillable="true" ma:displayName="Content Item" ma:default="" ma:hidden="true" ma:internalName="ContentItem" ma:readOnly="false">
      <xsd:simpleType>
        <xsd:restriction base="dms:Unknown"/>
      </xsd:simpleType>
    </xsd:element>
    <xsd:element name="CrawlForDependencies" ma:index="23" nillable="true" ma:displayName="Crawl for Dependencies?" ma:default="true" ma:internalName="CrawlForDependencies" ma:readOnly="false">
      <xsd:simpleType>
        <xsd:restriction base="dms:Boolean"/>
      </xsd:simpleType>
    </xsd:element>
    <xsd:element name="CSXHash" ma:index="26" nillable="true" ma:displayName="CSX Hash" ma:default="" ma:indexed="true" ma:internalName="CSXHash" ma:readOnly="false">
      <xsd:simpleType>
        <xsd:restriction base="dms:Text"/>
      </xsd:simpleType>
    </xsd:element>
    <xsd:element name="CSXSubmissionMarket" ma:index="27" nillable="true" ma:displayName="CSX Submission Market" ma:default="" ma:list="{2FBD1B11-2ACE-4FDC-B5A3-635D4ADF6F1B}" ma:internalName="CSXSubmissionMarket" ma:readOnly="false" ma:showField="MarketName" ma:web="4873beb7-5857-4685-be1f-d57550cc96cc">
      <xsd:simpleType>
        <xsd:restriction base="dms:Lookup"/>
      </xsd:simpleType>
    </xsd:element>
    <xsd:element name="CSXUpdate" ma:index="28" nillable="true" ma:displayName="CSX Updated?" ma:default="false" ma:internalName="CSXUpdate" ma:readOnly="false">
      <xsd:simpleType>
        <xsd:restriction base="dms:Boolean"/>
      </xsd:simpleType>
    </xsd:element>
    <xsd:element name="IntlLangReviewDate" ma:index="29" nillable="true" ma:displayName="Date to Complete Intl QA" ma:default="" ma:internalName="IntlLangReviewDate" ma:readOnly="false">
      <xsd:simpleType>
        <xsd:restriction base="dms:DateTime"/>
      </xsd:simpleType>
    </xsd:element>
    <xsd:element name="IsDeleted" ma:index="30" nillable="true" ma:displayName="Deleted?" ma:default="" ma:internalName="IsDeleted" ma:readOnly="false">
      <xsd:simpleType>
        <xsd:restriction base="dms:Boolean"/>
      </xsd:simpleType>
    </xsd:element>
    <xsd:element name="APDescription" ma:index="31" nillable="true" ma:displayName="Description" ma:default="" ma:internalName="APDescription" ma:readOnly="false">
      <xsd:simpleType>
        <xsd:restriction base="dms:Note"/>
      </xsd:simpleType>
    </xsd:element>
    <xsd:element name="DirectSourceMarket" ma:index="32" nillable="true" ma:displayName="Direct Source Market Group" ma:default="" ma:internalName="DirectSourceMarket" ma:readOnly="false">
      <xsd:simpleType>
        <xsd:restriction base="dms:Text"/>
      </xsd:simpleType>
    </xsd:element>
    <xsd:element name="Downloads" ma:index="33" nillable="true" ma:displayName="Downloads" ma:default="0" ma:hidden="true" ma:internalName="Downloads" ma:readOnly="false">
      <xsd:simpleType>
        <xsd:restriction base="dms:Unknown"/>
      </xsd:simpleType>
    </xsd:element>
    <xsd:element name="DSATActionTaken" ma:index="34" nillable="true" ma:displayName="DSAT Action Taken" ma:default="" ma:internalName="DSATActionTaken" ma:readOnly="false">
      <xsd:simpleType>
        <xsd:restriction base="dms:Choice">
          <xsd:enumeration value="Best Bets"/>
          <xsd:enumeration value="Expire"/>
          <xsd:enumeration value="Hide"/>
          <xsd:enumeration value="None"/>
        </xsd:restriction>
      </xsd:simpleType>
    </xsd:element>
    <xsd:element name="APEditor" ma:index="35" nillable="true" ma:displayName="Editor" ma:default="" ma:list="UserInfo" ma:internalName="APEdit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ialStatus" ma:index="36" nillable="true" ma:displayName="Editorial Status" ma:default="" ma:internalName="EditorialStatus" ma:readOnly="false">
      <xsd:simpleType>
        <xsd:restriction base="dms:Unknown"/>
      </xsd:simpleType>
    </xsd:element>
    <xsd:element name="EditorialTags" ma:index="37" nillable="true" ma:displayName="Editorial Tags" ma:default="" ma:internalName="EditorialTags">
      <xsd:simpleType>
        <xsd:restriction base="dms:Unknown"/>
      </xsd:simpleType>
    </xsd:element>
    <xsd:element name="TPExecutable" ma:index="38" nillable="true" ma:displayName="Executable" ma:default="" ma:internalName="TPExecutable">
      <xsd:simpleType>
        <xsd:restriction base="dms:Text"/>
      </xsd:simpleType>
    </xsd:element>
    <xsd:element name="FeatureTagsTaxHTField0" ma:index="40" nillable="true" ma:taxonomy="true" ma:internalName="FeatureTagsTaxHTField0" ma:taxonomyFieldName="FeatureTags" ma:displayName="Features" ma:readOnly="false" ma:default="" ma:fieldId="{7fc0d542-15c6-4882-a8e3-13bca44403fb}" ma:taxonomyMulti="true" ma:sspId="8f79753a-75d3-41f5-8ca3-40b843941b4f" ma:termSetId="f1ab6845-967d-4854-a0ba-4ec07f0f8113" ma:anchorId="00000000-0000-0000-0000-000000000000" ma:open="false" ma:isKeyword="false">
      <xsd:complexType>
        <xsd:sequence>
          <xsd:element ref="pc:Terms" minOccurs="0" maxOccurs="1"/>
        </xsd:sequence>
      </xsd:complexType>
    </xsd:element>
    <xsd:element name="TPFriendlyName" ma:index="41" nillable="true" ma:displayName="Friendly Name" ma:default="" ma:internalName="TPFriendlyName">
      <xsd:simpleType>
        <xsd:restriction base="dms:Text"/>
      </xsd:simpleType>
    </xsd:element>
    <xsd:element name="FriendlyTitle" ma:index="42" nillable="true" ma:displayName="Friendly Title" ma:default="" ma:description="Shorter title to be used when displaying search results" ma:internalName="FriendlyTitle" ma:readOnly="false">
      <xsd:simpleType>
        <xsd:restriction base="dms:Text"/>
      </xsd:simpleType>
    </xsd:element>
    <xsd:element name="PrimaryImageGen" ma:index="43" nillable="true" ma:displayName="Generate Images?" ma:default="true" ma:internalName="PrimaryImageGen">
      <xsd:simpleType>
        <xsd:restriction base="dms:Boolean"/>
      </xsd:simpleType>
    </xsd:element>
    <xsd:element name="HandoffToMSDN" ma:index="44" nillable="true" ma:displayName="Handoff To MSDN Date" ma:default="" ma:internalName="HandoffToMSDN" ma:readOnly="false">
      <xsd:simpleType>
        <xsd:restriction base="dms:DateTime"/>
      </xsd:simpleType>
    </xsd:element>
    <xsd:element name="InProjectListLookup" ma:index="45" nillable="true" ma:displayName="InProjectListLookup" ma:list="{9E343742-310B-4684-A24C-1D137CB4B230}" ma:internalName="InProjectListLookup" ma:readOnly="true" ma:showField="InProjectList"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PInstallLocation" ma:index="46" nillable="true" ma:displayName="Install Location" ma:default="" ma:internalName="TPInstallLocation">
      <xsd:simpleType>
        <xsd:restriction base="dms:Text"/>
      </xsd:simpleType>
    </xsd:element>
    <xsd:element name="InternalTagsTaxHTField0" ma:index="48" nillable="true" ma:taxonomy="true" ma:internalName="InternalTagsTaxHTField0" ma:taxonomyFieldName="InternalTags" ma:displayName="Internal Tags" ma:readOnly="false" ma:default="" ma:fieldId="{1490b8a4-2706-41ec-b5e3-73176dccf34e}" ma:taxonomyMulti="true" ma:sspId="8f79753a-75d3-41f5-8ca3-40b843941b4f" ma:termSetId="82b6639e-f7fc-4c18-ad2d-003a6e707765" ma:anchorId="00000000-0000-0000-0000-000000000000" ma:open="false" ma:isKeyword="false">
      <xsd:complexType>
        <xsd:sequence>
          <xsd:element ref="pc:Terms" minOccurs="0" maxOccurs="1"/>
        </xsd:sequence>
      </xsd:complexType>
    </xsd:element>
    <xsd:element name="IntlLangReview" ma:index="49" nillable="true" ma:displayName="Intl Lang QA Review Required?" ma:default="" ma:internalName="IntlLangReview" ma:readOnly="false">
      <xsd:simpleType>
        <xsd:restriction base="dms:Boolean"/>
      </xsd:simpleType>
    </xsd:element>
    <xsd:element name="IntlLangReviewer" ma:index="50" nillable="true" ma:displayName="Intl Lang QA Reviewer" ma:default="" ma:internalName="IntlLangReviewer" ma:readOnly="false">
      <xsd:simpleType>
        <xsd:restriction base="dms:Text"/>
      </xsd:simpleType>
    </xsd:element>
    <xsd:element name="MarketSpecific" ma:index="51" nillable="true" ma:displayName="Is Market Specific?" ma:default="" ma:internalName="MarketSpecific" ma:readOnly="false">
      <xsd:simpleType>
        <xsd:restriction base="dms:Boolean"/>
      </xsd:simpleType>
    </xsd:element>
    <xsd:element name="LastCompleteVersionLookup" ma:index="52" nillable="true" ma:displayName="Last Complete Version Lookup" ma:default="" ma:list="{9E343742-310B-4684-A24C-1D137CB4B230}" ma:internalName="LastCompleteVersionLookup" ma:readOnly="true" ma:showField="LastCompleteVersion"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HandOff" ma:index="53" nillable="true" ma:displayName="Last Hand-off" ma:default="" ma:internalName="LastHandOff" ma:readOnly="false">
      <xsd:simpleType>
        <xsd:restriction base="dms:DateTime"/>
      </xsd:simpleType>
    </xsd:element>
    <xsd:element name="LastModifiedDateTime" ma:index="54" nillable="true" ma:displayName="Last Modified Date" ma:default="" ma:internalName="LastModifiedDateTime" ma:readOnly="false">
      <xsd:simpleType>
        <xsd:restriction base="dms:DateTime"/>
      </xsd:simpleType>
    </xsd:element>
    <xsd:element name="LastPreviewErrorLookup" ma:index="55" nillable="true" ma:displayName="Last Preview Attempt Error" ma:default="" ma:list="{9E343742-310B-4684-A24C-1D137CB4B230}" ma:internalName="LastPreviewErrorLookup" ma:readOnly="true" ma:showField="LastPreviewError"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ResultLookup" ma:index="56" nillable="true" ma:displayName="Last Preview Attempt Result" ma:default="" ma:list="{9E343742-310B-4684-A24C-1D137CB4B230}" ma:internalName="LastPreviewResultLookup" ma:readOnly="true" ma:showField="LastPreviewResult"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AttemptDateLookup" ma:index="57" nillable="true" ma:displayName="Last Preview Attempted On" ma:default="" ma:list="{9E343742-310B-4684-A24C-1D137CB4B230}" ma:internalName="LastPreviewAttemptDateLookup" ma:readOnly="true" ma:showField="LastPreviewAttemptDat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edByLookup" ma:index="58" nillable="true" ma:displayName="Last Previewed By" ma:default="" ma:list="{9E343742-310B-4684-A24C-1D137CB4B230}" ma:internalName="LastPreviewedByLookup" ma:readOnly="true" ma:showField="LastPreviewedBy"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TimeLookup" ma:index="59" nillable="true" ma:displayName="Last Previewed Date" ma:default="" ma:list="{9E343742-310B-4684-A24C-1D137CB4B230}" ma:internalName="LastPreviewTimeLookup" ma:readOnly="true" ma:showField="LastPreviewTim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VersionLookup" ma:index="60" nillable="true" ma:displayName="Last Previewed Version" ma:default="" ma:list="{9E343742-310B-4684-A24C-1D137CB4B230}" ma:internalName="LastPreviewVersionLookup" ma:readOnly="true" ma:showField="LastPreviewVersion"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ErrorLookup" ma:index="61" nillable="true" ma:displayName="Last Publish Attempt Error" ma:default="" ma:list="{9E343742-310B-4684-A24C-1D137CB4B230}" ma:internalName="LastPublishErrorLookup" ma:readOnly="true" ma:showField="LastPublishError"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ResultLookup" ma:index="62" nillable="true" ma:displayName="Last Publish Attempt Result" ma:default="" ma:list="{9E343742-310B-4684-A24C-1D137CB4B230}" ma:internalName="LastPublishResultLookup" ma:readOnly="true" ma:showField="LastPublishResult"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AttemptDateLookup" ma:index="63" nillable="true" ma:displayName="Last Publish Attempted On" ma:default="" ma:list="{9E343742-310B-4684-A24C-1D137CB4B230}" ma:internalName="LastPublishAttemptDateLookup" ma:readOnly="true" ma:showField="LastPublishAttemptDat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edByLookup" ma:index="64" nillable="true" ma:displayName="Last Published By" ma:default="" ma:list="{9E343742-310B-4684-A24C-1D137CB4B230}" ma:internalName="LastPublishedByLookup" ma:readOnly="true" ma:showField="LastPublishedBy"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TimeLookup" ma:index="65" nillable="true" ma:displayName="Last Published Date" ma:default="" ma:list="{9E343742-310B-4684-A24C-1D137CB4B230}" ma:internalName="LastPublishTimeLookup" ma:readOnly="true" ma:showField="LastPublishTim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VersionLookup" ma:index="66" nillable="true" ma:displayName="Last Published Version" ma:default="" ma:list="{9E343742-310B-4684-A24C-1D137CB4B230}" ma:internalName="LastPublishVersionLookup" ma:readOnly="true" ma:showField="LastPublishVersion"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PLaunchHelpLinkType" ma:index="67" nillable="true" ma:displayName="Launch Help Link Type" ma:default="Template" ma:internalName="TPLaunchHelpLinkType">
      <xsd:simpleType>
        <xsd:restriction base="dms:Choice">
          <xsd:enumeration value="Template"/>
          <xsd:enumeration value="Training"/>
          <xsd:enumeration value="URL"/>
          <xsd:enumeration value="None"/>
        </xsd:restriction>
      </xsd:simpleType>
    </xsd:element>
    <xsd:element name="LegacyData" ma:index="68" nillable="true" ma:displayName="Legacy Data" ma:default="" ma:internalName="LegacyData" ma:readOnly="false">
      <xsd:simpleType>
        <xsd:restriction base="dms:Note"/>
      </xsd:simpleType>
    </xsd:element>
    <xsd:element name="TPLaunchHelpLink" ma:index="69" nillable="true" ma:displayName="Link to Launch Help Topic" ma:default="" ma:internalName="TPLaunchHelpLink">
      <xsd:simpleType>
        <xsd:restriction base="dms:Text"/>
      </xsd:simpleType>
    </xsd:element>
    <xsd:element name="LocComments" ma:index="70" nillable="true" ma:displayName="Loc Approval Comments" ma:default="" ma:internalName="LocComments" ma:readOnly="false">
      <xsd:simpleType>
        <xsd:restriction base="dms:Note"/>
      </xsd:simpleType>
    </xsd:element>
    <xsd:element name="LocLastLocAttemptVersionLookup" ma:index="71" nillable="true" ma:displayName="Loc Last Loc Attempt Version" ma:default="" ma:list="{7DD1DCEC-E449-43D3-891F-7DC62F62AD21}" ma:internalName="LocLastLocAttemptVersionLookup" ma:readOnly="false" ma:showField="LastLocAttemptVersion" ma:web="4873beb7-5857-4685-be1f-d57550cc96cc">
      <xsd:simpleType>
        <xsd:restriction base="dms:Lookup"/>
      </xsd:simpleType>
    </xsd:element>
    <xsd:element name="LocLastLocAttemptVersionTypeLookup" ma:index="72" nillable="true" ma:displayName="Loc Last Loc Attempt Version Type" ma:default="" ma:list="{7DD1DCEC-E449-43D3-891F-7DC62F62AD21}" ma:internalName="LocLastLocAttemptVersionTypeLookup" ma:readOnly="true" ma:showField="LastLocAttemptVersionType" ma:web="4873beb7-5857-4685-be1f-d57550cc96cc">
      <xsd:simpleType>
        <xsd:restriction base="dms:Lookup"/>
      </xsd:simpleType>
    </xsd:element>
    <xsd:element name="LocManualTestRequired" ma:index="73" nillable="true" ma:displayName="Loc Manual Test Required" ma:default="" ma:internalName="LocManualTestRequired" ma:readOnly="false">
      <xsd:simpleType>
        <xsd:restriction base="dms:Boolean"/>
      </xsd:simpleType>
    </xsd:element>
    <xsd:element name="LocMarketGroupTiers2" ma:index="74" nillable="true" ma:displayName="Loc Market Group Tiers" ma:internalName="LocMarketGroupTiers2" ma:readOnly="false">
      <xsd:simpleType>
        <xsd:restriction base="dms:Unknown"/>
      </xsd:simpleType>
    </xsd:element>
    <xsd:element name="LocNewPublishedVersionLookup" ma:index="75" nillable="true" ma:displayName="Loc New Published Version Lookup" ma:default="" ma:list="{7DD1DCEC-E449-43D3-891F-7DC62F62AD21}" ma:internalName="LocNewPublishedVersionLookup" ma:readOnly="true" ma:showField="NewPublishedVersion" ma:web="4873beb7-5857-4685-be1f-d57550cc96cc">
      <xsd:simpleType>
        <xsd:restriction base="dms:Lookup"/>
      </xsd:simpleType>
    </xsd:element>
    <xsd:element name="LocOverallHandbackStatusLookup" ma:index="76" nillable="true" ma:displayName="Loc Overall Handback Status" ma:default="" ma:list="{7DD1DCEC-E449-43D3-891F-7DC62F62AD21}" ma:internalName="LocOverallHandbackStatusLookup" ma:readOnly="true" ma:showField="OverallHandbackStatus" ma:web="4873beb7-5857-4685-be1f-d57550cc96cc">
      <xsd:simpleType>
        <xsd:restriction base="dms:Lookup"/>
      </xsd:simpleType>
    </xsd:element>
    <xsd:element name="LocOverallLocStatusLookup" ma:index="77" nillable="true" ma:displayName="Loc Overall Localize Status" ma:default="" ma:list="{7DD1DCEC-E449-43D3-891F-7DC62F62AD21}" ma:internalName="LocOverallLocStatusLookup" ma:readOnly="true" ma:showField="OverallLocStatus" ma:web="4873beb7-5857-4685-be1f-d57550cc96cc">
      <xsd:simpleType>
        <xsd:restriction base="dms:Lookup"/>
      </xsd:simpleType>
    </xsd:element>
    <xsd:element name="LocOverallPreviewStatusLookup" ma:index="78" nillable="true" ma:displayName="Loc Overall Preview Status" ma:default="" ma:list="{7DD1DCEC-E449-43D3-891F-7DC62F62AD21}" ma:internalName="LocOverallPreviewStatusLookup" ma:readOnly="true" ma:showField="OverallPreviewStatus" ma:web="4873beb7-5857-4685-be1f-d57550cc96cc">
      <xsd:simpleType>
        <xsd:restriction base="dms:Lookup"/>
      </xsd:simpleType>
    </xsd:element>
    <xsd:element name="LocOverallPublishStatusLookup" ma:index="79" nillable="true" ma:displayName="Loc Overall Publish Status" ma:default="" ma:list="{7DD1DCEC-E449-43D3-891F-7DC62F62AD21}" ma:internalName="LocOverallPublishStatusLookup" ma:readOnly="true" ma:showField="OverallPublishStatus" ma:web="4873beb7-5857-4685-be1f-d57550cc96cc">
      <xsd:simpleType>
        <xsd:restriction base="dms:Lookup"/>
      </xsd:simpleType>
    </xsd:element>
    <xsd:element name="IntlLocPriority" ma:index="80" nillable="true" ma:displayName="Loc Priority" ma:default="" ma:internalName="IntlLocPriority" ma:readOnly="false">
      <xsd:simpleType>
        <xsd:restriction base="dms:Unknown"/>
      </xsd:simpleType>
    </xsd:element>
    <xsd:element name="LocProcessedForHandoffsLookup" ma:index="81" nillable="true" ma:displayName="Loc Processed For Handoffs" ma:default="" ma:list="{7DD1DCEC-E449-43D3-891F-7DC62F62AD21}" ma:internalName="LocProcessedForHandoffsLookup" ma:readOnly="true" ma:showField="ProcessedForHandoffs" ma:web="4873beb7-5857-4685-be1f-d57550cc96cc">
      <xsd:simpleType>
        <xsd:restriction base="dms:Lookup"/>
      </xsd:simpleType>
    </xsd:element>
    <xsd:element name="LocProcessedForMarketsLookup" ma:index="82" nillable="true" ma:displayName="Loc Processed For Markets" ma:default="" ma:list="{7DD1DCEC-E449-43D3-891F-7DC62F62AD21}" ma:internalName="LocProcessedForMarketsLookup" ma:readOnly="true" ma:showField="ProcessedForMarkets" ma:web="4873beb7-5857-4685-be1f-d57550cc96cc">
      <xsd:simpleType>
        <xsd:restriction base="dms:Lookup"/>
      </xsd:simpleType>
    </xsd:element>
    <xsd:element name="LocPublishedDependentAssetsLookup" ma:index="83" nillable="true" ma:displayName="Loc Published Dependent Assets" ma:default="" ma:list="{7DD1DCEC-E449-43D3-891F-7DC62F62AD21}" ma:internalName="LocPublishedDependentAssetsLookup" ma:readOnly="true" ma:showField="PublishedDependentAssets" ma:web="4873beb7-5857-4685-be1f-d57550cc96cc">
      <xsd:simpleType>
        <xsd:restriction base="dms:Lookup"/>
      </xsd:simpleType>
    </xsd:element>
    <xsd:element name="LocPublishedLinkedAssetsLookup" ma:index="84" nillable="true" ma:displayName="Loc Published Linked Assets" ma:default="" ma:list="{7DD1DCEC-E449-43D3-891F-7DC62F62AD21}" ma:internalName="LocPublishedLinkedAssetsLookup" ma:readOnly="true" ma:showField="PublishedLinkedAssets" ma:web="4873beb7-5857-4685-be1f-d57550cc96cc">
      <xsd:simpleType>
        <xsd:restriction base="dms:Lookup"/>
      </xsd:simpleType>
    </xsd:element>
    <xsd:element name="LocRecommendedHandoff" ma:index="85" nillable="true" ma:displayName="Loc Recommended Handoff" ma:default="" ma:indexed="true" ma:internalName="LocRecommendedHandoff" ma:readOnly="false">
      <xsd:simpleType>
        <xsd:restriction base="dms:Text"/>
      </xsd:simpleType>
    </xsd:element>
    <xsd:element name="LocalizationTagsTaxHTField0" ma:index="87" nillable="true" ma:taxonomy="true" ma:internalName="LocalizationTagsTaxHTField0" ma:taxonomyFieldName="LocalizationTags" ma:displayName="Localization Tags" ma:readOnly="false" ma:default="" ma:fieldId="{00f02cb3-2c7c-424a-9c61-10e9b6878429}" ma:taxonomyMulti="true" ma:sspId="8f79753a-75d3-41f5-8ca3-40b843941b4f" ma:termSetId="5b7703a5-8e8b-4b58-8b31-1cea35331da3" ma:anchorId="00000000-0000-0000-0000-000000000000" ma:open="false" ma:isKeyword="false">
      <xsd:complexType>
        <xsd:sequence>
          <xsd:element ref="pc:Terms" minOccurs="0" maxOccurs="1"/>
        </xsd:sequence>
      </xsd:complexType>
    </xsd:element>
    <xsd:element name="MachineTranslated" ma:index="88" nillable="true" ma:displayName="Machine Translated" ma:default="" ma:internalName="MachineTranslated" ma:readOnly="false">
      <xsd:simpleType>
        <xsd:restriction base="dms:Boolean"/>
      </xsd:simpleType>
    </xsd:element>
    <xsd:element name="Manager" ma:index="89" nillable="true" ma:displayName="Manager" ma:hidden="true" ma:internalName="Manager" ma:readOnly="false">
      <xsd:simpleType>
        <xsd:restriction base="dms:Text"/>
      </xsd:simpleType>
    </xsd:element>
    <xsd:element name="Markets" ma:index="90" nillable="true" ma:displayName="Markets" ma:default="" ma:description="Leave blank to show in all markets" ma:list="{2FBD1B11-2ACE-4FDC-B5A3-635D4ADF6F1B}" ma:internalName="Markets" ma:readOnly="false" ma:showField="MarketNam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Milestone" ma:index="91" nillable="true" ma:displayName="Milestone" ma:default="" ma:internalName="Milestone" ma:readOnly="false">
      <xsd:simpleType>
        <xsd:restriction base="dms:Unknown"/>
      </xsd:simpleType>
    </xsd:element>
    <xsd:element name="TPNamespace" ma:index="94" nillable="true" ma:displayName="Namespace" ma:default="" ma:internalName="TPNamespace">
      <xsd:simpleType>
        <xsd:restriction base="dms:Text"/>
      </xsd:simpleType>
    </xsd:element>
    <xsd:element name="NumericId" ma:index="95" nillable="true" ma:displayName="Numeric ID" ma:default="" ma:indexed="true" ma:internalName="NumericId" ma:readOnly="false">
      <xsd:simpleType>
        <xsd:restriction base="dms:Number"/>
      </xsd:simpleType>
    </xsd:element>
    <xsd:element name="NumOfRatingsLookup" ma:index="96" nillable="true" ma:displayName="NumOfRatings" ma:default="" ma:list="{9E343742-310B-4684-A24C-1D137CB4B230}" ma:internalName="NumOfRatingsLookup" ma:readOnly="true" ma:showField="NumOfRatings"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OOCacheId" ma:index="97" nillable="true" ma:displayName="OOCacheId" ma:internalName="OOCacheId" ma:readOnly="false">
      <xsd:simpleType>
        <xsd:restriction base="dms:Text"/>
      </xsd:simpleType>
    </xsd:element>
    <xsd:element name="OpenTemplate" ma:index="98" nillable="true" ma:displayName="Open Template" ma:default="true" ma:internalName="OpenTemplate">
      <xsd:simpleType>
        <xsd:restriction base="dms:Boolean"/>
      </xsd:simpleType>
    </xsd:element>
    <xsd:element name="OriginAsset" ma:index="99" nillable="true" ma:displayName="Origin Asset" ma:default="" ma:internalName="OriginAsset" ma:readOnly="false">
      <xsd:simpleType>
        <xsd:restriction base="dms:Text"/>
      </xsd:simpleType>
    </xsd:element>
    <xsd:element name="OriginalRelease" ma:index="100" nillable="true" ma:displayName="Original Release" ma:default="15" ma:internalName="OriginalRelease" ma:readOnly="false">
      <xsd:simpleType>
        <xsd:restriction base="dms:Choice">
          <xsd:enumeration value="14"/>
          <xsd:enumeration value="15"/>
          <xsd:enumeration value="16"/>
        </xsd:restriction>
      </xsd:simpleType>
    </xsd:element>
    <xsd:element name="OriginalSourceMarket" ma:index="101" nillable="true" ma:displayName="Original Source Market Group" ma:default="" ma:internalName="OriginalSourceMarket" ma:readOnly="false">
      <xsd:simpleType>
        <xsd:restriction base="dms:Text"/>
      </xsd:simpleType>
    </xsd:element>
    <xsd:element name="OutputCachingOn" ma:index="102" nillable="true" ma:displayName="Output Caching" ma:default="true" ma:hidden="true" ma:internalName="OutputCachingOn" ma:readOnly="false">
      <xsd:simpleType>
        <xsd:restriction base="dms:Boolean"/>
      </xsd:simpleType>
    </xsd:element>
    <xsd:element name="ParentAssetId" ma:index="103" nillable="true" ma:displayName="Parent Asset Id" ma:default="" ma:internalName="ParentAssetId" ma:readOnly="false">
      <xsd:simpleType>
        <xsd:restriction base="dms:Text"/>
      </xsd:simpleType>
    </xsd:element>
    <xsd:element name="PlannedPubDate" ma:index="104" nillable="true" ma:displayName="Planned Publish Date" ma:default="" ma:indexed="true" ma:internalName="PlannedPubDate" ma:readOnly="false">
      <xsd:simpleType>
        <xsd:restriction base="dms:DateTime"/>
      </xsd:simpleType>
    </xsd:element>
    <xsd:element name="PolicheckWords" ma:index="105" nillable="true" ma:displayName="Policheck Words" ma:default="" ma:internalName="PolicheckWords" ma:readOnly="false">
      <xsd:simpleType>
        <xsd:restriction base="dms:Text"/>
      </xsd:simpleType>
    </xsd:element>
    <xsd:element name="BusinessGroup" ma:index="106" nillable="true" ma:displayName="Product Division Owner" ma:default="" ma:internalName="BusinessGroup" ma:readOnly="false">
      <xsd:simpleType>
        <xsd:restriction base="dms:Unknown"/>
      </xsd:simpleType>
    </xsd:element>
    <xsd:element name="UAProjectedTotalWords" ma:index="107" nillable="true" ma:displayName="Projected Word Count" ma:default="" ma:internalName="UAProjectedTotalWords" ma:readOnly="false">
      <xsd:simpleType>
        <xsd:restriction base="dms:Unknown"/>
      </xsd:simpleType>
    </xsd:element>
    <xsd:element name="Provider" ma:index="108" nillable="true" ma:displayName="Provider" ma:default="" ma:internalName="Provider" ma:readOnly="false">
      <xsd:simpleType>
        <xsd:restriction base="dms:Unknown"/>
      </xsd:simpleType>
    </xsd:element>
    <xsd:element name="Providers" ma:index="109" nillable="true" ma:displayName="Providers" ma:default="" ma:internalName="Providers">
      <xsd:simpleType>
        <xsd:restriction base="dms:Unknown"/>
      </xsd:simpleType>
    </xsd:element>
    <xsd:element name="PublishStatusLookup" ma:index="110" nillable="true" ma:displayName="Publish Status" ma:default="" ma:list="{9E343742-310B-4684-A24C-1D137CB4B230}" ma:internalName="PublishStatusLookup" ma:readOnly="false" ma:showField="PublishStatus"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PublishTargets" ma:index="111" nillable="true" ma:displayName="Publish Target" ma:default="OfficeOnlineVNext" ma:internalName="PublishTargets" ma:readOnly="false">
      <xsd:simpleType>
        <xsd:restriction base="dms:Unknown"/>
      </xsd:simpleType>
    </xsd:element>
    <xsd:element name="RecommendationsModifier" ma:index="112" nillable="true" ma:displayName="Recommendations Modifier" ma:default="" ma:internalName="RecommendationsModifier" ma:readOnly="false">
      <xsd:simpleType>
        <xsd:restriction base="dms:Number"/>
      </xsd:simpleType>
    </xsd:element>
    <xsd:element name="ArtSampleDocs" ma:index="113" nillable="true" ma:displayName="Sample Docs" ma:default="" ma:hidden="true" ma:internalName="ArtSampleDocs" ma:readOnly="false">
      <xsd:simpleType>
        <xsd:restriction base="dms:Text"/>
      </xsd:simpleType>
    </xsd:element>
    <xsd:element name="ScenarioTagsTaxHTField0" ma:index="115" nillable="true" ma:taxonomy="true" ma:internalName="ScenarioTagsTaxHTField0" ma:taxonomyFieldName="ScenarioTags" ma:displayName="Scenarios" ma:readOnly="false" ma:default="" ma:fieldId="{93aef74d-6c78-4815-8310-51477dceeccc}" ma:taxonomyMulti="true" ma:sspId="8f79753a-75d3-41f5-8ca3-40b843941b4f" ma:termSetId="4b7d5f16-e2f2-4fc0-bab3-6e8b931e57d6" ma:anchorId="00000000-0000-0000-0000-000000000000" ma:open="false" ma:isKeyword="false">
      <xsd:complexType>
        <xsd:sequence>
          <xsd:element ref="pc:Terms" minOccurs="0" maxOccurs="1"/>
        </xsd:sequence>
      </xsd:complexType>
    </xsd:element>
    <xsd:element name="ShowIn" ma:index="117" nillable="true" ma:displayName="Show In" ma:default="Show everywhere" ma:internalName="ShowIn" ma:readOnly="false">
      <xsd:simpleType>
        <xsd:restriction base="dms:Choice">
          <xsd:enumeration value="Hide on web"/>
          <xsd:enumeration value="On Web no search"/>
          <xsd:enumeration value="Show everywhere"/>
          <xsd:enumeration value="Special use only"/>
        </xsd:restriction>
      </xsd:simpleType>
    </xsd:element>
    <xsd:element name="SourceTitle" ma:index="118" nillable="true" ma:displayName="Source Title" ma:default="" ma:indexed="true" ma:internalName="SourceTitle" ma:readOnly="false">
      <xsd:simpleType>
        <xsd:restriction base="dms:Text"/>
      </xsd:simpleType>
    </xsd:element>
    <xsd:element name="CSXSubmissionDate" ma:index="119" nillable="true" ma:displayName="Submission Date" ma:default="" ma:internalName="CSXSubmissionDate" ma:readOnly="false">
      <xsd:simpleType>
        <xsd:restriction base="dms:DateTime"/>
      </xsd:simpleType>
    </xsd:element>
    <xsd:element name="SubmitterId" ma:index="120" nillable="true" ma:displayName="Submitter ID" ma:default="" ma:internalName="SubmitterId" ma:readOnly="false">
      <xsd:simpleType>
        <xsd:restriction base="dms:Text"/>
      </xsd:simpleType>
    </xsd:element>
    <xsd:element name="TaxCatchAll" ma:index="121" nillable="true" ma:displayName="Taxonomy Catch All Column" ma:hidden="true" ma:list="{530f955b-6704-4601-bd83-f81d87f1e440}" ma:internalName="TaxCatchAll" ma:showField="CatchAllData"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axCatchAllLabel" ma:index="122" nillable="true" ma:displayName="Taxonomy Catch All Column1" ma:hidden="true" ma:list="{530f955b-6704-4601-bd83-f81d87f1e440}" ma:internalName="TaxCatchAllLabel" ma:readOnly="true" ma:showField="CatchAllDataLabel"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emplateStatus" ma:index="123" nillable="true" ma:displayName="Template Status" ma:default="" ma:internalName="TemplateStatus">
      <xsd:simpleType>
        <xsd:restriction base="dms:Unknown"/>
      </xsd:simpleType>
    </xsd:element>
    <xsd:element name="TemplateTemplateType" ma:index="124" nillable="true" ma:displayName="Template Type" ma:default="" ma:internalName="TemplateTemplateType">
      <xsd:simpleType>
        <xsd:restriction base="dms:Unknown"/>
      </xsd:simpleType>
    </xsd:element>
    <xsd:element name="ThumbnailAssetId" ma:index="125" nillable="true" ma:displayName="Thumbnail Image Asset" ma:default="" ma:internalName="ThumbnailAssetId" ma:readOnly="false">
      <xsd:simpleType>
        <xsd:restriction base="dms:Text"/>
      </xsd:simpleType>
    </xsd:element>
    <xsd:element name="TimesCloned" ma:index="126" nillable="true" ma:displayName="Times Cloned" ma:default="" ma:internalName="TimesCloned" ma:readOnly="false">
      <xsd:simpleType>
        <xsd:restriction base="dms:Number"/>
      </xsd:simpleType>
    </xsd:element>
    <xsd:element name="TrustLevel" ma:index="128" nillable="true" ma:displayName="Trust Level" ma:default="1 Microsoft Managed Content" ma:internalName="TrustLevel" ma:readOnly="false">
      <xsd:simpleType>
        <xsd:restriction base="dms:Unknown"/>
      </xsd:simpleType>
    </xsd:element>
    <xsd:element name="UALocComments" ma:index="129" nillable="true" ma:displayName="UA Loc Comments" ma:default="" ma:internalName="UALocComments" ma:readOnly="false">
      <xsd:simpleType>
        <xsd:restriction base="dms:Note"/>
      </xsd:simpleType>
    </xsd:element>
    <xsd:element name="UALocRecommendation" ma:index="130" nillable="true" ma:displayName="UA Loc Recommendation" ma:default="Localize" ma:internalName="UALocRecommendation" ma:readOnly="false">
      <xsd:simpleType>
        <xsd:restriction base="dms:Choice">
          <xsd:enumeration value="Localize"/>
          <xsd:enumeration value="Never Localize"/>
          <xsd:enumeration value="Priority Localize"/>
        </xsd:restriction>
      </xsd:simpleType>
    </xsd:element>
    <xsd:element name="UANotes" ma:index="131" nillable="true" ma:displayName="UA Notes" ma:default="" ma:internalName="UANotes" ma:readOnly="false">
      <xsd:simpleType>
        <xsd:restriction base="dms:Note"/>
      </xsd:simpleType>
    </xsd:element>
    <xsd:element name="TPAppVersion" ma:index="132" nillable="true" ma:displayName="Version" ma:default="" ma:internalName="TPAppVersion">
      <xsd:simpleType>
        <xsd:restriction base="dms:Text"/>
      </xsd:simpleType>
    </xsd:element>
    <xsd:element name="VoteCount" ma:index="133" nillable="true" ma:displayName="Vote Count" ma:default="" ma:internalName="VoteCount"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index="12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AssetEditForm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PDescription xmlns="4873beb7-5857-4685-be1f-d57550cc96cc" xsi:nil="true"/>
    <AssetExpire xmlns="4873beb7-5857-4685-be1f-d57550cc96cc">2029-01-01T08:00:00+00:00</AssetExpire>
    <CampaignTagsTaxHTField0 xmlns="4873beb7-5857-4685-be1f-d57550cc96cc">
      <Terms xmlns="http://schemas.microsoft.com/office/infopath/2007/PartnerControls"/>
    </CampaignTagsTaxHTField0>
    <IntlLangReviewDate xmlns="4873beb7-5857-4685-be1f-d57550cc96cc" xsi:nil="true"/>
    <TPFriendlyName xmlns="4873beb7-5857-4685-be1f-d57550cc96cc" xsi:nil="true"/>
    <IntlLangReview xmlns="4873beb7-5857-4685-be1f-d57550cc96cc">false</IntlLangReview>
    <LocLastLocAttemptVersionLookup xmlns="4873beb7-5857-4685-be1f-d57550cc96cc">877515</LocLastLocAttemptVersionLookup>
    <PolicheckWords xmlns="4873beb7-5857-4685-be1f-d57550cc96cc" xsi:nil="true"/>
    <SubmitterId xmlns="4873beb7-5857-4685-be1f-d57550cc96cc" xsi:nil="true"/>
    <AcquiredFrom xmlns="4873beb7-5857-4685-be1f-d57550cc96cc">Internal MS</AcquiredFrom>
    <EditorialStatus xmlns="4873beb7-5857-4685-be1f-d57550cc96cc" xsi:nil="true"/>
    <Markets xmlns="4873beb7-5857-4685-be1f-d57550cc96cc"/>
    <OriginAsset xmlns="4873beb7-5857-4685-be1f-d57550cc96cc" xsi:nil="true"/>
    <AssetStart xmlns="4873beb7-5857-4685-be1f-d57550cc96cc">2013-02-12T20:44:00+00:00</AssetStart>
    <FriendlyTitle xmlns="4873beb7-5857-4685-be1f-d57550cc96cc" xsi:nil="true"/>
    <MarketSpecific xmlns="4873beb7-5857-4685-be1f-d57550cc96cc">false</MarketSpecific>
    <TPNamespace xmlns="4873beb7-5857-4685-be1f-d57550cc96cc" xsi:nil="true"/>
    <PublishStatusLookup xmlns="4873beb7-5857-4685-be1f-d57550cc96cc">
      <Value>1673800</Value>
    </PublishStatusLookup>
    <APAuthor xmlns="4873beb7-5857-4685-be1f-d57550cc96cc">
      <UserInfo>
        <DisplayName>REDMOND\matthos</DisplayName>
        <AccountId>59</AccountId>
        <AccountType/>
      </UserInfo>
    </APAuthor>
    <TPCommandLine xmlns="4873beb7-5857-4685-be1f-d57550cc96cc" xsi:nil="true"/>
    <IntlLangReviewer xmlns="4873beb7-5857-4685-be1f-d57550cc96cc" xsi:nil="true"/>
    <OpenTemplate xmlns="4873beb7-5857-4685-be1f-d57550cc96cc">true</OpenTemplate>
    <CSXSubmissionDate xmlns="4873beb7-5857-4685-be1f-d57550cc96cc" xsi:nil="true"/>
    <TaxCatchAll xmlns="4873beb7-5857-4685-be1f-d57550cc96cc"/>
    <Manager xmlns="4873beb7-5857-4685-be1f-d57550cc96cc" xsi:nil="true"/>
    <NumericId xmlns="4873beb7-5857-4685-be1f-d57550cc96cc" xsi:nil="true"/>
    <ParentAssetId xmlns="4873beb7-5857-4685-be1f-d57550cc96cc" xsi:nil="true"/>
    <OriginalSourceMarket xmlns="4873beb7-5857-4685-be1f-d57550cc96cc" xsi:nil="true"/>
    <ApprovalStatus xmlns="4873beb7-5857-4685-be1f-d57550cc96cc">InProgress</ApprovalStatus>
    <TPComponent xmlns="4873beb7-5857-4685-be1f-d57550cc96cc" xsi:nil="true"/>
    <EditorialTags xmlns="4873beb7-5857-4685-be1f-d57550cc96cc" xsi:nil="true"/>
    <TPExecutable xmlns="4873beb7-5857-4685-be1f-d57550cc96cc" xsi:nil="true"/>
    <TPLaunchHelpLink xmlns="4873beb7-5857-4685-be1f-d57550cc96cc" xsi:nil="true"/>
    <LocComments xmlns="4873beb7-5857-4685-be1f-d57550cc96cc" xsi:nil="true"/>
    <LocRecommendedHandoff xmlns="4873beb7-5857-4685-be1f-d57550cc96cc" xsi:nil="true"/>
    <SourceTitle xmlns="4873beb7-5857-4685-be1f-d57550cc96cc" xsi:nil="true"/>
    <CSXUpdate xmlns="4873beb7-5857-4685-be1f-d57550cc96cc">false</CSXUpdate>
    <IntlLocPriority xmlns="4873beb7-5857-4685-be1f-d57550cc96cc" xsi:nil="true"/>
    <UAProjectedTotalWords xmlns="4873beb7-5857-4685-be1f-d57550cc96cc" xsi:nil="true"/>
    <AssetType xmlns="4873beb7-5857-4685-be1f-d57550cc96cc">TP</AssetType>
    <MachineTranslated xmlns="4873beb7-5857-4685-be1f-d57550cc96cc">false</MachineTranslated>
    <OutputCachingOn xmlns="4873beb7-5857-4685-be1f-d57550cc96cc">false</OutputCachingOn>
    <TemplateStatus xmlns="4873beb7-5857-4685-be1f-d57550cc96cc">Complete</TemplateStatus>
    <IsSearchable xmlns="4873beb7-5857-4685-be1f-d57550cc96cc">true</IsSearchable>
    <ContentItem xmlns="4873beb7-5857-4685-be1f-d57550cc96cc" xsi:nil="true"/>
    <HandoffToMSDN xmlns="4873beb7-5857-4685-be1f-d57550cc96cc" xsi:nil="true"/>
    <ShowIn xmlns="4873beb7-5857-4685-be1f-d57550cc96cc">Show everywhere</ShowIn>
    <ThumbnailAssetId xmlns="4873beb7-5857-4685-be1f-d57550cc96cc" xsi:nil="true"/>
    <UALocComments xmlns="4873beb7-5857-4685-be1f-d57550cc96cc" xsi:nil="true"/>
    <UALocRecommendation xmlns="4873beb7-5857-4685-be1f-d57550cc96cc">Localize</UALocRecommendation>
    <LastModifiedDateTime xmlns="4873beb7-5857-4685-be1f-d57550cc96cc" xsi:nil="true"/>
    <LegacyData xmlns="4873beb7-5857-4685-be1f-d57550cc96cc" xsi:nil="true"/>
    <LocManualTestRequired xmlns="4873beb7-5857-4685-be1f-d57550cc96cc">false</LocManualTestRequired>
    <LocMarketGroupTiers2 xmlns="4873beb7-5857-4685-be1f-d57550cc96cc" xsi:nil="true"/>
    <ClipArtFilename xmlns="4873beb7-5857-4685-be1f-d57550cc96cc" xsi:nil="true"/>
    <TPApplication xmlns="4873beb7-5857-4685-be1f-d57550cc96cc" xsi:nil="true"/>
    <CSXHash xmlns="4873beb7-5857-4685-be1f-d57550cc96cc" xsi:nil="true"/>
    <DirectSourceMarket xmlns="4873beb7-5857-4685-be1f-d57550cc96cc" xsi:nil="true"/>
    <PrimaryImageGen xmlns="4873beb7-5857-4685-be1f-d57550cc96cc">true</PrimaryImageGen>
    <PlannedPubDate xmlns="4873beb7-5857-4685-be1f-d57550cc96cc" xsi:nil="true"/>
    <CSXSubmissionMarket xmlns="4873beb7-5857-4685-be1f-d57550cc96cc" xsi:nil="true"/>
    <Downloads xmlns="4873beb7-5857-4685-be1f-d57550cc96cc">0</Downloads>
    <ArtSampleDocs xmlns="4873beb7-5857-4685-be1f-d57550cc96cc" xsi:nil="true"/>
    <TrustLevel xmlns="4873beb7-5857-4685-be1f-d57550cc96cc">1 Microsoft Managed Content</TrustLevel>
    <BlockPublish xmlns="4873beb7-5857-4685-be1f-d57550cc96cc">false</BlockPublish>
    <TPLaunchHelpLinkType xmlns="4873beb7-5857-4685-be1f-d57550cc96cc">Template</TPLaunchHelpLinkType>
    <LocalizationTagsTaxHTField0 xmlns="4873beb7-5857-4685-be1f-d57550cc96cc">
      <Terms xmlns="http://schemas.microsoft.com/office/infopath/2007/PartnerControls"/>
    </LocalizationTagsTaxHTField0>
    <BusinessGroup xmlns="4873beb7-5857-4685-be1f-d57550cc96cc" xsi:nil="true"/>
    <Providers xmlns="4873beb7-5857-4685-be1f-d57550cc96cc" xsi:nil="true"/>
    <TemplateTemplateType xmlns="4873beb7-5857-4685-be1f-d57550cc96cc">Excel Spreadsheet Template</TemplateTemplateType>
    <TimesCloned xmlns="4873beb7-5857-4685-be1f-d57550cc96cc" xsi:nil="true"/>
    <TPAppVersion xmlns="4873beb7-5857-4685-be1f-d57550cc96cc" xsi:nil="true"/>
    <VoteCount xmlns="4873beb7-5857-4685-be1f-d57550cc96cc" xsi:nil="true"/>
    <AverageRating xmlns="4873beb7-5857-4685-be1f-d57550cc96cc" xsi:nil="true"/>
    <FeatureTagsTaxHTField0 xmlns="4873beb7-5857-4685-be1f-d57550cc96cc">
      <Terms xmlns="http://schemas.microsoft.com/office/infopath/2007/PartnerControls"/>
    </FeatureTagsTaxHTField0>
    <Provider xmlns="4873beb7-5857-4685-be1f-d57550cc96cc" xsi:nil="true"/>
    <UACurrentWords xmlns="4873beb7-5857-4685-be1f-d57550cc96cc" xsi:nil="true"/>
    <AssetId xmlns="4873beb7-5857-4685-be1f-d57550cc96cc">TP104014197</AssetId>
    <TPClientViewer xmlns="4873beb7-5857-4685-be1f-d57550cc96cc" xsi:nil="true"/>
    <DSATActionTaken xmlns="4873beb7-5857-4685-be1f-d57550cc96cc" xsi:nil="true"/>
    <APEditor xmlns="4873beb7-5857-4685-be1f-d57550cc96cc">
      <UserInfo>
        <DisplayName/>
        <AccountId xsi:nil="true"/>
        <AccountType/>
      </UserInfo>
    </APEditor>
    <TPInstallLocation xmlns="4873beb7-5857-4685-be1f-d57550cc96cc" xsi:nil="true"/>
    <OOCacheId xmlns="4873beb7-5857-4685-be1f-d57550cc96cc" xsi:nil="true"/>
    <IsDeleted xmlns="4873beb7-5857-4685-be1f-d57550cc96cc">false</IsDeleted>
    <PublishTargets xmlns="4873beb7-5857-4685-be1f-d57550cc96cc">OfficeOnlineVNext</PublishTargets>
    <ApprovalLog xmlns="4873beb7-5857-4685-be1f-d57550cc96cc" xsi:nil="true"/>
    <BugNumber xmlns="4873beb7-5857-4685-be1f-d57550cc96cc" xsi:nil="true"/>
    <CrawlForDependencies xmlns="4873beb7-5857-4685-be1f-d57550cc96cc">false</CrawlForDependencies>
    <InternalTagsTaxHTField0 xmlns="4873beb7-5857-4685-be1f-d57550cc96cc">
      <Terms xmlns="http://schemas.microsoft.com/office/infopath/2007/PartnerControls"/>
    </InternalTagsTaxHTField0>
    <LastHandOff xmlns="4873beb7-5857-4685-be1f-d57550cc96cc" xsi:nil="true"/>
    <Milestone xmlns="4873beb7-5857-4685-be1f-d57550cc96cc" xsi:nil="true"/>
    <OriginalRelease xmlns="4873beb7-5857-4685-be1f-d57550cc96cc">15</OriginalRelease>
    <RecommendationsModifier xmlns="4873beb7-5857-4685-be1f-d57550cc96cc" xsi:nil="true"/>
    <ScenarioTagsTaxHTField0 xmlns="4873beb7-5857-4685-be1f-d57550cc96cc">
      <Terms xmlns="http://schemas.microsoft.com/office/infopath/2007/PartnerControls"/>
    </ScenarioTagsTaxHTField0>
    <UANotes xmlns="4873beb7-5857-4685-be1f-d57550cc96cc" xsi:nil="true"/>
  </documentManagement>
</p:properties>
</file>

<file path=customXml/itemProps1.xml><?xml version="1.0" encoding="utf-8"?>
<ds:datastoreItem xmlns:ds="http://schemas.openxmlformats.org/officeDocument/2006/customXml" ds:itemID="{07CF7E7F-87B3-423E-920E-9CCF13ECD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73beb7-5857-4685-be1f-d57550cc96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B442B7-6A8B-4DEE-ACCB-32643D0F2DB9}">
  <ds:schemaRefs>
    <ds:schemaRef ds:uri="http://schemas.microsoft.com/sharepoint/v3/contenttype/forms"/>
  </ds:schemaRefs>
</ds:datastoreItem>
</file>

<file path=customXml/itemProps3.xml><?xml version="1.0" encoding="utf-8"?>
<ds:datastoreItem xmlns:ds="http://schemas.openxmlformats.org/officeDocument/2006/customXml" ds:itemID="{68391317-9276-4FAE-A740-76FACA2942EE}">
  <ds:schemaRefs>
    <ds:schemaRef ds:uri="http://schemas.microsoft.com/office/2006/metadata/properties"/>
    <ds:schemaRef ds:uri="http://schemas.microsoft.com/office/infopath/2007/PartnerControls"/>
    <ds:schemaRef ds:uri="4873beb7-5857-4685-be1f-d57550cc96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97</vt:i4>
      </vt:variant>
    </vt:vector>
  </HeadingPairs>
  <TitlesOfParts>
    <vt:vector size="105" baseType="lpstr">
      <vt:lpstr>Family Tree</vt:lpstr>
      <vt:lpstr>Parents</vt:lpstr>
      <vt:lpstr>Paternal Grandparents</vt:lpstr>
      <vt:lpstr>Maternal Grandparents</vt:lpstr>
      <vt:lpstr>Paternal G Grandparents 1</vt:lpstr>
      <vt:lpstr>Paternal G Grandparents 2</vt:lpstr>
      <vt:lpstr>Maternal G Grandparents 1</vt:lpstr>
      <vt:lpstr>Maternal G Grandparents 2</vt:lpstr>
      <vt:lpstr>end</vt:lpstr>
      <vt:lpstr>Father</vt:lpstr>
      <vt:lpstr>FatherBirth</vt:lpstr>
      <vt:lpstr>FatherBirthLoc</vt:lpstr>
      <vt:lpstr>FatherDeath</vt:lpstr>
      <vt:lpstr>FatherDeathLoc</vt:lpstr>
      <vt:lpstr>Home</vt:lpstr>
      <vt:lpstr>MGFatherBirth</vt:lpstr>
      <vt:lpstr>MGFatherBirthLoc</vt:lpstr>
      <vt:lpstr>MGFatherDeath</vt:lpstr>
      <vt:lpstr>MGFatherDeathLoc</vt:lpstr>
      <vt:lpstr>MGGGrandfather1</vt:lpstr>
      <vt:lpstr>MGGGrandfather2</vt:lpstr>
      <vt:lpstr>MGGGrandfather3</vt:lpstr>
      <vt:lpstr>MGGGrandfather4</vt:lpstr>
      <vt:lpstr>MGGGrandmother1</vt:lpstr>
      <vt:lpstr>MGGGrandmother2</vt:lpstr>
      <vt:lpstr>MGGGrandmother3</vt:lpstr>
      <vt:lpstr>MGGGrandmother4</vt:lpstr>
      <vt:lpstr>MGGrandfather1</vt:lpstr>
      <vt:lpstr>MGGrandfather1Birth</vt:lpstr>
      <vt:lpstr>MGGrandfather1BirthLoc</vt:lpstr>
      <vt:lpstr>MGGrandfather1Death</vt:lpstr>
      <vt:lpstr>MGGrandfather1DeathLoc</vt:lpstr>
      <vt:lpstr>MGGrandfather2</vt:lpstr>
      <vt:lpstr>MGGrandfather2Birth</vt:lpstr>
      <vt:lpstr>MGGrandfather2BirthLoc</vt:lpstr>
      <vt:lpstr>MGGrandfather2Death</vt:lpstr>
      <vt:lpstr>MGGrandfather2DeathLoc</vt:lpstr>
      <vt:lpstr>MGGrandmother1</vt:lpstr>
      <vt:lpstr>MGGrandmother1Birth</vt:lpstr>
      <vt:lpstr>MGGrandmother1BirthLoc</vt:lpstr>
      <vt:lpstr>MGGrandmother1Death</vt:lpstr>
      <vt:lpstr>MGGrandmother1DeathLoc</vt:lpstr>
      <vt:lpstr>MGGrandmother2</vt:lpstr>
      <vt:lpstr>MGGrandmother2Birth</vt:lpstr>
      <vt:lpstr>MGGrandmother2BirthLoc</vt:lpstr>
      <vt:lpstr>MGGrandmother2Death</vt:lpstr>
      <vt:lpstr>MGGrandmother2DeathLoc</vt:lpstr>
      <vt:lpstr>MGGrandparents1</vt:lpstr>
      <vt:lpstr>MGGrandparents2</vt:lpstr>
      <vt:lpstr>MGMotherBirth</vt:lpstr>
      <vt:lpstr>MGMotherBirthLoc</vt:lpstr>
      <vt:lpstr>MGMotherDeath</vt:lpstr>
      <vt:lpstr>MGMotherDeathLoc</vt:lpstr>
      <vt:lpstr>MGrandfather</vt:lpstr>
      <vt:lpstr>MGrandmother</vt:lpstr>
      <vt:lpstr>MGrandparents</vt:lpstr>
      <vt:lpstr>Mother</vt:lpstr>
      <vt:lpstr>MotherBirth</vt:lpstr>
      <vt:lpstr>MotherBirthLoc</vt:lpstr>
      <vt:lpstr>MotherDeath</vt:lpstr>
      <vt:lpstr>MotherDeathLoc</vt:lpstr>
      <vt:lpstr>ParentsTree</vt:lpstr>
      <vt:lpstr>PGFatherBirth</vt:lpstr>
      <vt:lpstr>PGFatherBirthLoc</vt:lpstr>
      <vt:lpstr>PGFatherDeath</vt:lpstr>
      <vt:lpstr>PGFatherDeathLoc</vt:lpstr>
      <vt:lpstr>PGGGrandfather1</vt:lpstr>
      <vt:lpstr>PGGGrandfather2</vt:lpstr>
      <vt:lpstr>PGGGrandfather3</vt:lpstr>
      <vt:lpstr>PGGGrandfather4</vt:lpstr>
      <vt:lpstr>PGGGrandmother1</vt:lpstr>
      <vt:lpstr>PGGGrandmother2</vt:lpstr>
      <vt:lpstr>PGGGrandmother3</vt:lpstr>
      <vt:lpstr>PGGGrandmother4</vt:lpstr>
      <vt:lpstr>PGGrandfather1</vt:lpstr>
      <vt:lpstr>PGGrandfather1Birth</vt:lpstr>
      <vt:lpstr>PGGrandfather1BirthLoc</vt:lpstr>
      <vt:lpstr>PGGrandfather1Death</vt:lpstr>
      <vt:lpstr>PGGrandfather1DeathLoc</vt:lpstr>
      <vt:lpstr>PGGrandfather2</vt:lpstr>
      <vt:lpstr>PGGrandfather2Birth</vt:lpstr>
      <vt:lpstr>PGGrandfather2BirthLoc</vt:lpstr>
      <vt:lpstr>PGGrandfather2Death</vt:lpstr>
      <vt:lpstr>PGGrandfather2DeathLoc</vt:lpstr>
      <vt:lpstr>PGGrandmother1</vt:lpstr>
      <vt:lpstr>PGGrandmother1Birth</vt:lpstr>
      <vt:lpstr>PGGrandmother1BirthLoc</vt:lpstr>
      <vt:lpstr>PGGrandmother1Death</vt:lpstr>
      <vt:lpstr>PGGrandmother1DeathLoc</vt:lpstr>
      <vt:lpstr>PGGrandmother2</vt:lpstr>
      <vt:lpstr>PGGrandmother2Birth</vt:lpstr>
      <vt:lpstr>PGGrandmother2BirthLoc</vt:lpstr>
      <vt:lpstr>PGGrandmother2Death</vt:lpstr>
      <vt:lpstr>PGGrandmother2DeathLoc</vt:lpstr>
      <vt:lpstr>PGGrandparents1</vt:lpstr>
      <vt:lpstr>PGGrandparents2</vt:lpstr>
      <vt:lpstr>PGMotherBirth</vt:lpstr>
      <vt:lpstr>PGMotherBirthLoc</vt:lpstr>
      <vt:lpstr>PGMotherDeath</vt:lpstr>
      <vt:lpstr>PGMotherDeathLoc</vt:lpstr>
      <vt:lpstr>PGrandfather</vt:lpstr>
      <vt:lpstr>PGrandmother</vt:lpstr>
      <vt:lpstr>PGrandparents</vt:lpstr>
      <vt:lpstr>'Family Tree'!Print_Area</vt:lpstr>
      <vt:lpstr>TreeName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dc:creator>
  <cp:lastModifiedBy>User</cp:lastModifiedBy>
  <dcterms:created xsi:type="dcterms:W3CDTF">2013-02-12T20:11:52Z</dcterms:created>
  <dcterms:modified xsi:type="dcterms:W3CDTF">2020-11-29T23:42:12Z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0x0101006EDDDB5EE6D98C44930B742096920B300400F5B6D36B3EF94B4E9A635CDF2A18F5B8</vt:lpwstr>
  </property>
  <property fmtid="{D5CDD505-2E9C-101B-9397-08002B2CF9AE}" pid="3" name="InternalTags">
    <vt:lpwstr/>
  </property>
  <property fmtid="{D5CDD505-2E9C-101B-9397-08002B2CF9AE}" pid="4" name="FeatureTags">
    <vt:lpwstr/>
  </property>
  <property fmtid="{D5CDD505-2E9C-101B-9397-08002B2CF9AE}" pid="5" name="LocalizationTags">
    <vt:lpwstr/>
  </property>
  <property fmtid="{D5CDD505-2E9C-101B-9397-08002B2CF9AE}" pid="6" name="ScenarioTags">
    <vt:lpwstr/>
  </property>
  <property fmtid="{D5CDD505-2E9C-101B-9397-08002B2CF9AE}" pid="7" name="CampaignTags">
    <vt:lpwstr/>
  </property>
</Properties>
</file>